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10671" documentId="8_{1521B94F-489D-4CD1-9F1E-270D38AC46EB}" xr6:coauthVersionLast="47" xr6:coauthVersionMax="47" xr10:uidLastSave="{83C0D1A2-A7A6-4D53-B4FB-3CEAEB691D7A}"/>
  <bookViews>
    <workbookView xWindow="-108" yWindow="-108" windowWidth="20376" windowHeight="12336" xr2:uid="{91F55E42-39D6-4C7B-8F74-0F0AC2E319D0}"/>
  </bookViews>
  <sheets>
    <sheet name="EXPRESSNET" sheetId="2" r:id="rId1"/>
    <sheet name="PUB JL.co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20" i="1" l="1"/>
  <c r="R120" i="1"/>
  <c r="R117" i="1"/>
  <c r="R118" i="1"/>
  <c r="R119" i="1"/>
  <c r="Q119" i="1"/>
  <c r="R282" i="2"/>
  <c r="Q282" i="2"/>
  <c r="R248" i="2"/>
  <c r="Q248" i="2"/>
  <c r="R249" i="2"/>
  <c r="Q249" i="2"/>
  <c r="Q118" i="1" l="1"/>
  <c r="R116" i="1"/>
  <c r="Q116" i="1"/>
  <c r="R114" i="1"/>
  <c r="Q114" i="1"/>
  <c r="N11" i="2"/>
  <c r="K11" i="2"/>
  <c r="N15" i="2"/>
  <c r="K15" i="2"/>
  <c r="N13" i="2"/>
  <c r="K13" i="2"/>
  <c r="N7" i="1"/>
  <c r="K7" i="1"/>
  <c r="N9" i="1"/>
  <c r="K9" i="1"/>
  <c r="R118" i="2"/>
  <c r="Q118" i="2"/>
  <c r="R84" i="2"/>
  <c r="Q84" i="2"/>
  <c r="Q117" i="1"/>
  <c r="Q115" i="1"/>
  <c r="R115" i="1"/>
  <c r="R198" i="2"/>
  <c r="R85" i="2" l="1"/>
  <c r="Q85" i="2"/>
  <c r="R151" i="2"/>
  <c r="R152" i="2"/>
  <c r="Q151" i="2"/>
  <c r="Q152" i="2"/>
  <c r="N17" i="2"/>
  <c r="K17" i="2"/>
  <c r="R41" i="2"/>
  <c r="Q41" i="2"/>
  <c r="R39" i="2"/>
  <c r="Q39" i="2"/>
  <c r="R83" i="2"/>
  <c r="R86" i="2"/>
  <c r="Q83" i="2"/>
  <c r="Q86" i="2"/>
  <c r="R251" i="2"/>
  <c r="Q251" i="2"/>
  <c r="R247" i="2"/>
  <c r="R250" i="2"/>
  <c r="Q247" i="2"/>
  <c r="Q250" i="2"/>
  <c r="R147" i="2"/>
  <c r="R148" i="2"/>
  <c r="R149" i="2"/>
  <c r="R150" i="2"/>
  <c r="R153" i="2"/>
  <c r="Q147" i="2"/>
  <c r="Q148" i="2"/>
  <c r="Q149" i="2"/>
  <c r="Q150" i="2"/>
  <c r="Q153" i="2"/>
  <c r="R51" i="2"/>
  <c r="Q51" i="2"/>
  <c r="R47" i="2"/>
  <c r="R48" i="2"/>
  <c r="R49" i="2"/>
  <c r="R50" i="2"/>
  <c r="R52" i="2"/>
  <c r="Q47" i="2"/>
  <c r="Q48" i="2"/>
  <c r="Q49" i="2"/>
  <c r="Q50" i="2"/>
  <c r="Q52" i="2"/>
  <c r="Q132" i="2"/>
  <c r="O17" i="2"/>
  <c r="O13" i="2"/>
  <c r="O9" i="2"/>
  <c r="O11" i="2"/>
  <c r="O15" i="2"/>
  <c r="O19" i="2"/>
  <c r="O21" i="2"/>
  <c r="O7" i="2"/>
  <c r="N7" i="2"/>
  <c r="K7" i="2"/>
  <c r="N9" i="2"/>
  <c r="K9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T123" i="1"/>
  <c r="S123" i="1"/>
  <c r="P123" i="1"/>
  <c r="O123" i="1"/>
  <c r="N123" i="1"/>
  <c r="M123" i="1"/>
  <c r="L123" i="1"/>
  <c r="K123" i="1"/>
  <c r="J123" i="1"/>
  <c r="I123" i="1"/>
  <c r="H123" i="1"/>
  <c r="R122" i="1"/>
  <c r="Q122" i="1"/>
  <c r="R121" i="1"/>
  <c r="Q121" i="1"/>
  <c r="R113" i="1"/>
  <c r="Q113" i="1"/>
  <c r="R112" i="1"/>
  <c r="Q112" i="1"/>
  <c r="R111" i="1"/>
  <c r="Q111" i="1"/>
  <c r="R110" i="1"/>
  <c r="Q110" i="1"/>
  <c r="R109" i="1"/>
  <c r="Q109" i="1"/>
  <c r="R108" i="1"/>
  <c r="Q108" i="1"/>
  <c r="R107" i="1"/>
  <c r="Q107" i="1"/>
  <c r="R106" i="1"/>
  <c r="Q106" i="1"/>
  <c r="R105" i="1"/>
  <c r="Q105" i="1"/>
  <c r="R104" i="1"/>
  <c r="Q104" i="1"/>
  <c r="R103" i="1"/>
  <c r="Q103" i="1"/>
  <c r="R102" i="1"/>
  <c r="Q102" i="1"/>
  <c r="R101" i="1"/>
  <c r="Q101" i="1"/>
  <c r="R100" i="1"/>
  <c r="Q100" i="1"/>
  <c r="R99" i="1"/>
  <c r="Q99" i="1"/>
  <c r="R98" i="1"/>
  <c r="Q98" i="1"/>
  <c r="R97" i="1"/>
  <c r="Q97" i="1"/>
  <c r="R96" i="1"/>
  <c r="Q96" i="1"/>
  <c r="R95" i="1"/>
  <c r="Q95" i="1"/>
  <c r="R94" i="1"/>
  <c r="Q94" i="1"/>
  <c r="R93" i="1"/>
  <c r="Q93" i="1"/>
  <c r="R92" i="1"/>
  <c r="Q92" i="1"/>
  <c r="R91" i="1"/>
  <c r="Q91" i="1"/>
  <c r="R90" i="1"/>
  <c r="Q90" i="1"/>
  <c r="R89" i="1"/>
  <c r="Q89" i="1"/>
  <c r="T82" i="1"/>
  <c r="S82" i="1"/>
  <c r="P82" i="1"/>
  <c r="O82" i="1"/>
  <c r="N82" i="1"/>
  <c r="M82" i="1"/>
  <c r="L82" i="1"/>
  <c r="K82" i="1"/>
  <c r="J82" i="1"/>
  <c r="I82" i="1"/>
  <c r="H82" i="1"/>
  <c r="R81" i="1"/>
  <c r="Q81" i="1"/>
  <c r="R80" i="1"/>
  <c r="Q80" i="1"/>
  <c r="R79" i="1"/>
  <c r="Q79" i="1"/>
  <c r="R78" i="1"/>
  <c r="Q78" i="1"/>
  <c r="R77" i="1"/>
  <c r="Q77" i="1"/>
  <c r="R76" i="1"/>
  <c r="Q76" i="1"/>
  <c r="R75" i="1"/>
  <c r="Q75" i="1"/>
  <c r="R74" i="1"/>
  <c r="Q74" i="1"/>
  <c r="R73" i="1"/>
  <c r="Q73" i="1"/>
  <c r="R72" i="1"/>
  <c r="Q72" i="1"/>
  <c r="R71" i="1"/>
  <c r="Q71" i="1"/>
  <c r="R70" i="1"/>
  <c r="Q70" i="1"/>
  <c r="R69" i="1"/>
  <c r="Q69" i="1"/>
  <c r="R68" i="1"/>
  <c r="Q68" i="1"/>
  <c r="R67" i="1"/>
  <c r="Q67" i="1"/>
  <c r="R66" i="1"/>
  <c r="Q66" i="1"/>
  <c r="R65" i="1"/>
  <c r="Q65" i="1"/>
  <c r="R64" i="1"/>
  <c r="Q64" i="1"/>
  <c r="R63" i="1"/>
  <c r="Q63" i="1"/>
  <c r="R62" i="1"/>
  <c r="Q62" i="1"/>
  <c r="R61" i="1"/>
  <c r="Q61" i="1"/>
  <c r="R60" i="1"/>
  <c r="Q60" i="1"/>
  <c r="R59" i="1"/>
  <c r="Q59" i="1"/>
  <c r="R58" i="1"/>
  <c r="Q58" i="1"/>
  <c r="R57" i="1"/>
  <c r="Q57" i="1"/>
  <c r="T50" i="1"/>
  <c r="S50" i="1"/>
  <c r="P50" i="1"/>
  <c r="O50" i="1"/>
  <c r="N50" i="1"/>
  <c r="M50" i="1"/>
  <c r="L50" i="1"/>
  <c r="K50" i="1"/>
  <c r="J50" i="1"/>
  <c r="I50" i="1"/>
  <c r="H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23" i="1" l="1"/>
  <c r="R82" i="1"/>
  <c r="R50" i="1"/>
  <c r="Q123" i="1"/>
  <c r="Q82" i="1"/>
  <c r="Q50" i="1"/>
  <c r="N11" i="1" l="1"/>
  <c r="K11" i="1"/>
  <c r="N19" i="2"/>
  <c r="K19" i="2"/>
  <c r="R214" i="2"/>
  <c r="Q214" i="2"/>
  <c r="T284" i="2" l="1"/>
  <c r="S284" i="2"/>
  <c r="P284" i="2"/>
  <c r="O284" i="2"/>
  <c r="N284" i="2"/>
  <c r="M284" i="2"/>
  <c r="L284" i="2"/>
  <c r="K284" i="2"/>
  <c r="J284" i="2"/>
  <c r="I284" i="2"/>
  <c r="H284" i="2"/>
  <c r="R283" i="2"/>
  <c r="Q283" i="2"/>
  <c r="R281" i="2"/>
  <c r="Q281" i="2"/>
  <c r="R280" i="2"/>
  <c r="Q280" i="2"/>
  <c r="R279" i="2"/>
  <c r="Q279" i="2"/>
  <c r="R278" i="2"/>
  <c r="Q278" i="2"/>
  <c r="R277" i="2"/>
  <c r="Q277" i="2"/>
  <c r="R276" i="2"/>
  <c r="Q276" i="2"/>
  <c r="R275" i="2"/>
  <c r="Q275" i="2"/>
  <c r="R274" i="2"/>
  <c r="Q274" i="2"/>
  <c r="R273" i="2"/>
  <c r="Q273" i="2"/>
  <c r="R272" i="2"/>
  <c r="Q272" i="2"/>
  <c r="R271" i="2"/>
  <c r="Q271" i="2"/>
  <c r="R270" i="2"/>
  <c r="Q270" i="2"/>
  <c r="R269" i="2"/>
  <c r="Q269" i="2"/>
  <c r="R268" i="2"/>
  <c r="Q268" i="2"/>
  <c r="R267" i="2"/>
  <c r="Q267" i="2"/>
  <c r="R266" i="2"/>
  <c r="Q266" i="2"/>
  <c r="R265" i="2"/>
  <c r="Q265" i="2"/>
  <c r="R264" i="2"/>
  <c r="Q264" i="2"/>
  <c r="R263" i="2"/>
  <c r="Q263" i="2"/>
  <c r="R262" i="2"/>
  <c r="Q262" i="2"/>
  <c r="R261" i="2"/>
  <c r="Q261" i="2"/>
  <c r="R260" i="2"/>
  <c r="Q260" i="2"/>
  <c r="T253" i="2"/>
  <c r="S253" i="2"/>
  <c r="P253" i="2"/>
  <c r="O253" i="2"/>
  <c r="N253" i="2"/>
  <c r="M253" i="2"/>
  <c r="L253" i="2"/>
  <c r="K253" i="2"/>
  <c r="J253" i="2"/>
  <c r="I253" i="2"/>
  <c r="H253" i="2"/>
  <c r="R252" i="2"/>
  <c r="Q252" i="2"/>
  <c r="R246" i="2"/>
  <c r="Q246" i="2"/>
  <c r="R245" i="2"/>
  <c r="Q245" i="2"/>
  <c r="R244" i="2"/>
  <c r="Q244" i="2"/>
  <c r="R243" i="2"/>
  <c r="Q243" i="2"/>
  <c r="R242" i="2"/>
  <c r="Q242" i="2"/>
  <c r="R241" i="2"/>
  <c r="Q241" i="2"/>
  <c r="R240" i="2"/>
  <c r="Q240" i="2"/>
  <c r="R239" i="2"/>
  <c r="Q239" i="2"/>
  <c r="R238" i="2"/>
  <c r="Q238" i="2"/>
  <c r="R237" i="2"/>
  <c r="Q237" i="2"/>
  <c r="R236" i="2"/>
  <c r="Q236" i="2"/>
  <c r="R235" i="2"/>
  <c r="Q235" i="2"/>
  <c r="R234" i="2"/>
  <c r="Q234" i="2"/>
  <c r="R233" i="2"/>
  <c r="Q233" i="2"/>
  <c r="R232" i="2"/>
  <c r="Q232" i="2"/>
  <c r="R231" i="2"/>
  <c r="Q231" i="2"/>
  <c r="R230" i="2"/>
  <c r="Q230" i="2"/>
  <c r="R229" i="2"/>
  <c r="Q229" i="2"/>
  <c r="R228" i="2"/>
  <c r="Q228" i="2"/>
  <c r="R227" i="2"/>
  <c r="Q227" i="2"/>
  <c r="R226" i="2"/>
  <c r="Q226" i="2"/>
  <c r="R225" i="2"/>
  <c r="Q225" i="2"/>
  <c r="R224" i="2"/>
  <c r="Q224" i="2"/>
  <c r="R223" i="2"/>
  <c r="Q223" i="2"/>
  <c r="R222" i="2"/>
  <c r="Q222" i="2"/>
  <c r="T215" i="2"/>
  <c r="S215" i="2"/>
  <c r="P215" i="2"/>
  <c r="O215" i="2"/>
  <c r="N215" i="2"/>
  <c r="M215" i="2"/>
  <c r="L215" i="2"/>
  <c r="K215" i="2"/>
  <c r="J215" i="2"/>
  <c r="I215" i="2"/>
  <c r="H215" i="2"/>
  <c r="R213" i="2"/>
  <c r="Q213" i="2"/>
  <c r="R212" i="2"/>
  <c r="Q212" i="2"/>
  <c r="R211" i="2"/>
  <c r="Q211" i="2"/>
  <c r="R210" i="2"/>
  <c r="Q210" i="2"/>
  <c r="R209" i="2"/>
  <c r="Q209" i="2"/>
  <c r="R208" i="2"/>
  <c r="Q208" i="2"/>
  <c r="R207" i="2"/>
  <c r="Q207" i="2"/>
  <c r="R206" i="2"/>
  <c r="Q206" i="2"/>
  <c r="R205" i="2"/>
  <c r="Q205" i="2"/>
  <c r="R204" i="2"/>
  <c r="Q204" i="2"/>
  <c r="R203" i="2"/>
  <c r="Q203" i="2"/>
  <c r="R202" i="2"/>
  <c r="Q202" i="2"/>
  <c r="R201" i="2"/>
  <c r="Q201" i="2"/>
  <c r="R200" i="2"/>
  <c r="Q200" i="2"/>
  <c r="R199" i="2"/>
  <c r="Q199" i="2"/>
  <c r="Q198" i="2"/>
  <c r="R197" i="2"/>
  <c r="Q197" i="2"/>
  <c r="R196" i="2"/>
  <c r="Q196" i="2"/>
  <c r="R195" i="2"/>
  <c r="Q195" i="2"/>
  <c r="R194" i="2"/>
  <c r="Q194" i="2"/>
  <c r="R193" i="2"/>
  <c r="Q193" i="2"/>
  <c r="R192" i="2"/>
  <c r="Q192" i="2"/>
  <c r="T185" i="2"/>
  <c r="S185" i="2"/>
  <c r="P185" i="2"/>
  <c r="O185" i="2"/>
  <c r="N185" i="2"/>
  <c r="M185" i="2"/>
  <c r="L185" i="2"/>
  <c r="K185" i="2"/>
  <c r="J185" i="2"/>
  <c r="I185" i="2"/>
  <c r="H185" i="2"/>
  <c r="R184" i="2"/>
  <c r="Q184" i="2"/>
  <c r="R183" i="2"/>
  <c r="Q183" i="2"/>
  <c r="R182" i="2"/>
  <c r="Q182" i="2"/>
  <c r="R181" i="2"/>
  <c r="Q181" i="2"/>
  <c r="R180" i="2"/>
  <c r="Q180" i="2"/>
  <c r="R179" i="2"/>
  <c r="Q179" i="2"/>
  <c r="R178" i="2"/>
  <c r="Q178" i="2"/>
  <c r="R177" i="2"/>
  <c r="Q177" i="2"/>
  <c r="R176" i="2"/>
  <c r="Q176" i="2"/>
  <c r="R175" i="2"/>
  <c r="Q175" i="2"/>
  <c r="R174" i="2"/>
  <c r="Q174" i="2"/>
  <c r="R173" i="2"/>
  <c r="Q173" i="2"/>
  <c r="R172" i="2"/>
  <c r="Q172" i="2"/>
  <c r="R171" i="2"/>
  <c r="Q171" i="2"/>
  <c r="R170" i="2"/>
  <c r="Q170" i="2"/>
  <c r="R169" i="2"/>
  <c r="Q169" i="2"/>
  <c r="R168" i="2"/>
  <c r="Q168" i="2"/>
  <c r="R167" i="2"/>
  <c r="Q167" i="2"/>
  <c r="R166" i="2"/>
  <c r="Q166" i="2"/>
  <c r="R165" i="2"/>
  <c r="Q165" i="2"/>
  <c r="R164" i="2"/>
  <c r="Q164" i="2"/>
  <c r="R163" i="2"/>
  <c r="Q163" i="2"/>
  <c r="R162" i="2"/>
  <c r="Q162" i="2"/>
  <c r="T155" i="2"/>
  <c r="S155" i="2"/>
  <c r="P155" i="2"/>
  <c r="O155" i="2"/>
  <c r="N155" i="2"/>
  <c r="M155" i="2"/>
  <c r="L155" i="2"/>
  <c r="K155" i="2"/>
  <c r="J155" i="2"/>
  <c r="I155" i="2"/>
  <c r="H155" i="2"/>
  <c r="R154" i="2"/>
  <c r="Q154" i="2"/>
  <c r="R146" i="2"/>
  <c r="Q146" i="2"/>
  <c r="R145" i="2"/>
  <c r="Q145" i="2"/>
  <c r="R144" i="2"/>
  <c r="Q144" i="2"/>
  <c r="R143" i="2"/>
  <c r="Q143" i="2"/>
  <c r="R142" i="2"/>
  <c r="Q142" i="2"/>
  <c r="R141" i="2"/>
  <c r="Q141" i="2"/>
  <c r="R140" i="2"/>
  <c r="Q140" i="2"/>
  <c r="R139" i="2"/>
  <c r="Q139" i="2"/>
  <c r="R138" i="2"/>
  <c r="Q138" i="2"/>
  <c r="R137" i="2"/>
  <c r="Q137" i="2"/>
  <c r="R136" i="2"/>
  <c r="Q136" i="2"/>
  <c r="R135" i="2"/>
  <c r="Q135" i="2"/>
  <c r="R134" i="2"/>
  <c r="Q134" i="2"/>
  <c r="R133" i="2"/>
  <c r="Q133" i="2"/>
  <c r="R132" i="2"/>
  <c r="R131" i="2"/>
  <c r="Q131" i="2"/>
  <c r="R130" i="2"/>
  <c r="Q130" i="2"/>
  <c r="R129" i="2"/>
  <c r="Q129" i="2"/>
  <c r="R128" i="2"/>
  <c r="Q128" i="2"/>
  <c r="T121" i="2"/>
  <c r="S121" i="2"/>
  <c r="P121" i="2"/>
  <c r="O121" i="2"/>
  <c r="N121" i="2"/>
  <c r="M121" i="2"/>
  <c r="L121" i="2"/>
  <c r="K121" i="2"/>
  <c r="J121" i="2"/>
  <c r="I121" i="2"/>
  <c r="H121" i="2"/>
  <c r="R120" i="2"/>
  <c r="Q120" i="2"/>
  <c r="R119" i="2"/>
  <c r="Q119" i="2"/>
  <c r="R116" i="2"/>
  <c r="Q116" i="2"/>
  <c r="R115" i="2"/>
  <c r="Q115" i="2"/>
  <c r="R114" i="2"/>
  <c r="Q114" i="2"/>
  <c r="R113" i="2"/>
  <c r="Q113" i="2"/>
  <c r="R112" i="2"/>
  <c r="Q112" i="2"/>
  <c r="R111" i="2"/>
  <c r="Q111" i="2"/>
  <c r="R110" i="2"/>
  <c r="Q110" i="2"/>
  <c r="R109" i="2"/>
  <c r="Q109" i="2"/>
  <c r="R108" i="2"/>
  <c r="Q108" i="2"/>
  <c r="R107" i="2"/>
  <c r="Q107" i="2"/>
  <c r="R106" i="2"/>
  <c r="Q106" i="2"/>
  <c r="R105" i="2"/>
  <c r="Q105" i="2"/>
  <c r="R104" i="2"/>
  <c r="Q104" i="2"/>
  <c r="R103" i="2"/>
  <c r="Q103" i="2"/>
  <c r="R102" i="2"/>
  <c r="Q102" i="2"/>
  <c r="R101" i="2"/>
  <c r="Q101" i="2"/>
  <c r="R100" i="2"/>
  <c r="Q100" i="2"/>
  <c r="R99" i="2"/>
  <c r="Q99" i="2"/>
  <c r="R98" i="2"/>
  <c r="Q98" i="2"/>
  <c r="R97" i="2"/>
  <c r="Q97" i="2"/>
  <c r="R96" i="2"/>
  <c r="Q96" i="2"/>
  <c r="R95" i="2"/>
  <c r="Q95" i="2"/>
  <c r="T88" i="2"/>
  <c r="S88" i="2"/>
  <c r="P88" i="2"/>
  <c r="O88" i="2"/>
  <c r="N88" i="2"/>
  <c r="M88" i="2"/>
  <c r="L88" i="2"/>
  <c r="K88" i="2"/>
  <c r="J88" i="2"/>
  <c r="I88" i="2"/>
  <c r="H88" i="2"/>
  <c r="R87" i="2"/>
  <c r="Q87" i="2"/>
  <c r="R82" i="2"/>
  <c r="Q82" i="2"/>
  <c r="R81" i="2"/>
  <c r="Q81" i="2"/>
  <c r="R80" i="2"/>
  <c r="Q80" i="2"/>
  <c r="R79" i="2"/>
  <c r="Q79" i="2"/>
  <c r="R78" i="2"/>
  <c r="Q78" i="2"/>
  <c r="R77" i="2"/>
  <c r="Q77" i="2"/>
  <c r="R76" i="2"/>
  <c r="Q76" i="2"/>
  <c r="R75" i="2"/>
  <c r="Q75" i="2"/>
  <c r="R74" i="2"/>
  <c r="Q74" i="2"/>
  <c r="R65" i="2"/>
  <c r="Q65" i="2"/>
  <c r="R64" i="2"/>
  <c r="Q64" i="2"/>
  <c r="R63" i="2"/>
  <c r="Q63" i="2"/>
  <c r="R62" i="2"/>
  <c r="Q62" i="2"/>
  <c r="R61" i="2"/>
  <c r="Q61" i="2"/>
  <c r="R60" i="2"/>
  <c r="Q60" i="2"/>
  <c r="T53" i="2"/>
  <c r="S53" i="2"/>
  <c r="P53" i="2"/>
  <c r="O53" i="2"/>
  <c r="N53" i="2"/>
  <c r="M53" i="2"/>
  <c r="L53" i="2"/>
  <c r="K53" i="2"/>
  <c r="J53" i="2"/>
  <c r="I53" i="2"/>
  <c r="H53" i="2"/>
  <c r="R46" i="2"/>
  <c r="Q46" i="2"/>
  <c r="R45" i="2"/>
  <c r="Q45" i="2"/>
  <c r="R44" i="2"/>
  <c r="Q44" i="2"/>
  <c r="R43" i="2"/>
  <c r="Q43" i="2"/>
  <c r="R42" i="2"/>
  <c r="Q42" i="2"/>
  <c r="R40" i="2"/>
  <c r="Q40" i="2"/>
  <c r="R38" i="2"/>
  <c r="Q38" i="2"/>
  <c r="R37" i="2"/>
  <c r="Q37" i="2"/>
  <c r="R36" i="2"/>
  <c r="Q36" i="2"/>
  <c r="R35" i="2"/>
  <c r="Q35" i="2"/>
  <c r="R34" i="2"/>
  <c r="Q34" i="2"/>
  <c r="R33" i="2"/>
  <c r="Q33" i="2"/>
  <c r="R32" i="2"/>
  <c r="Q32" i="2"/>
  <c r="R31" i="2"/>
  <c r="Q31" i="2"/>
  <c r="R30" i="2"/>
  <c r="Q30" i="2"/>
  <c r="N21" i="2"/>
  <c r="N23" i="2" s="1"/>
  <c r="K21" i="2"/>
  <c r="Q88" i="2" l="1"/>
  <c r="R121" i="2"/>
  <c r="Q185" i="2"/>
  <c r="R53" i="2"/>
  <c r="R284" i="2"/>
  <c r="R253" i="2"/>
  <c r="R215" i="2"/>
  <c r="R185" i="2"/>
  <c r="R155" i="2"/>
  <c r="Q121" i="2"/>
  <c r="R88" i="2"/>
  <c r="Q215" i="2"/>
  <c r="Q53" i="2"/>
  <c r="Q253" i="2"/>
  <c r="Q155" i="2"/>
  <c r="Q284" i="2"/>
</calcChain>
</file>

<file path=xl/sharedStrings.xml><?xml version="1.0" encoding="utf-8"?>
<sst xmlns="http://schemas.openxmlformats.org/spreadsheetml/2006/main" count="576" uniqueCount="322">
  <si>
    <r>
      <t xml:space="preserve">LA LIGUE </t>
    </r>
    <r>
      <rPr>
        <b/>
        <sz val="24"/>
        <color rgb="FFFFC000"/>
        <rFont val="Bauhaus 93"/>
        <family val="5"/>
      </rPr>
      <t>T</t>
    </r>
    <r>
      <rPr>
        <b/>
        <sz val="24"/>
        <color theme="1"/>
        <rFont val="Bauhaus 93"/>
        <family val="5"/>
      </rPr>
      <t>-BALL EXPRESSNET</t>
    </r>
  </si>
  <si>
    <t>Division Lave Auto ExpressNet</t>
  </si>
  <si>
    <t>ÉQUIPES</t>
  </si>
  <si>
    <t>PJ</t>
  </si>
  <si>
    <t>V</t>
  </si>
  <si>
    <t>D</t>
  </si>
  <si>
    <t>N</t>
  </si>
  <si>
    <t>PTS</t>
  </si>
  <si>
    <t>PP</t>
  </si>
  <si>
    <t>PC</t>
  </si>
  <si>
    <t>Diff</t>
  </si>
  <si>
    <t>BREWJAYS</t>
  </si>
  <si>
    <t>JSR PLOMBERIE</t>
  </si>
  <si>
    <t>DENTEK</t>
  </si>
  <si>
    <t>CARQUEST</t>
  </si>
  <si>
    <t>DOUBLE DRY</t>
  </si>
  <si>
    <t>No</t>
  </si>
  <si>
    <t>JOUEURS</t>
  </si>
  <si>
    <t>Pos</t>
  </si>
  <si>
    <t>AB</t>
  </si>
  <si>
    <t>CS</t>
  </si>
  <si>
    <t>2B</t>
  </si>
  <si>
    <t>3B</t>
  </si>
  <si>
    <t>CC</t>
  </si>
  <si>
    <t>SAC</t>
  </si>
  <si>
    <t>MOY</t>
  </si>
  <si>
    <t>SLG</t>
  </si>
  <si>
    <t>BB</t>
  </si>
  <si>
    <t>E</t>
  </si>
  <si>
    <t>Joueurs Autres Teams</t>
  </si>
  <si>
    <t xml:space="preserve">TOTAUX </t>
  </si>
  <si>
    <t>Ben Maheu</t>
  </si>
  <si>
    <t>CCG</t>
  </si>
  <si>
    <t>Marc Jobin</t>
  </si>
  <si>
    <t>Salvatore Fondaco</t>
  </si>
  <si>
    <t>Martin Grothé</t>
  </si>
  <si>
    <t>SS</t>
  </si>
  <si>
    <t>Danny Sabourin</t>
  </si>
  <si>
    <t>1B</t>
  </si>
  <si>
    <t>J-S Cloutier</t>
  </si>
  <si>
    <t>CF</t>
  </si>
  <si>
    <t>T</t>
  </si>
  <si>
    <t>OF</t>
  </si>
  <si>
    <t>Simon Savage</t>
  </si>
  <si>
    <t>R</t>
  </si>
  <si>
    <t>Christ Allard</t>
  </si>
  <si>
    <t>Yannick St-Hilaire</t>
  </si>
  <si>
    <t>L</t>
  </si>
  <si>
    <t>L-P Allard</t>
  </si>
  <si>
    <t>CD</t>
  </si>
  <si>
    <t>Justin Milne</t>
  </si>
  <si>
    <t>CG</t>
  </si>
  <si>
    <t>J-F Gagnon</t>
  </si>
  <si>
    <t>Sébastien Létourneau</t>
  </si>
  <si>
    <t>Clarens Mentor</t>
  </si>
  <si>
    <t>Joey Fondaco</t>
  </si>
  <si>
    <t>Joueurs autres TEAMS</t>
  </si>
  <si>
    <t>Steven Dufour</t>
  </si>
  <si>
    <t>Samy Rousseau</t>
  </si>
  <si>
    <t>Jo Roby</t>
  </si>
  <si>
    <t>Martin Lahaie</t>
  </si>
  <si>
    <t>Fred Girouard</t>
  </si>
  <si>
    <t>Serge Ricard</t>
  </si>
  <si>
    <t>Alex Beyries</t>
  </si>
  <si>
    <t>Alex Lachapelle</t>
  </si>
  <si>
    <t>Dany Godbout</t>
  </si>
  <si>
    <t>Jay Trudeau</t>
  </si>
  <si>
    <t>Jeff Barbieri</t>
  </si>
  <si>
    <t>UTY</t>
  </si>
  <si>
    <t>Pat Bélanger</t>
  </si>
  <si>
    <t>CARQUEST REPENTIGNY</t>
  </si>
  <si>
    <t>Simon Sigouin</t>
  </si>
  <si>
    <t>Pier-Luc Métivier</t>
  </si>
  <si>
    <t>Dany Medley</t>
  </si>
  <si>
    <t>Marc-André Vachet</t>
  </si>
  <si>
    <t>Luc Métivier</t>
  </si>
  <si>
    <t>Hugo Murray</t>
  </si>
  <si>
    <t>LES HABITATIONS LEBLANC</t>
  </si>
  <si>
    <t>Max Paquette</t>
  </si>
  <si>
    <t>Diego Dieni</t>
  </si>
  <si>
    <t>Pascal Lafond</t>
  </si>
  <si>
    <t>Kevin Dugal</t>
  </si>
  <si>
    <t>JF Leclerc</t>
  </si>
  <si>
    <t>JM Leblanc</t>
  </si>
  <si>
    <t>Max Richer</t>
  </si>
  <si>
    <t>Mikael Lafond</t>
  </si>
  <si>
    <t>Gab Delisi</t>
  </si>
  <si>
    <t>Cedric Pinet</t>
  </si>
  <si>
    <t>Francis Vinet</t>
  </si>
  <si>
    <t>David Funicelli</t>
  </si>
  <si>
    <t>Nicolas Lépine</t>
  </si>
  <si>
    <t>William Caron</t>
  </si>
  <si>
    <t>Matthew Duchaîne</t>
  </si>
  <si>
    <t>Kevin Medeiros</t>
  </si>
  <si>
    <t>Maxime Pinel</t>
  </si>
  <si>
    <t>Simon Funicelli</t>
  </si>
  <si>
    <t>Steve Massue</t>
  </si>
  <si>
    <t>Samuel Guay</t>
  </si>
  <si>
    <t>Andy Ouzilleau</t>
  </si>
  <si>
    <t>Nicolas Théberge</t>
  </si>
  <si>
    <t>Yan Renaud</t>
  </si>
  <si>
    <t>Marc-André Vendette</t>
  </si>
  <si>
    <t>David Lachaîne</t>
  </si>
  <si>
    <t>Steve Langlois</t>
  </si>
  <si>
    <t>Vince Audet</t>
  </si>
  <si>
    <t>Cedric Mercier</t>
  </si>
  <si>
    <t>Kevin Pleau</t>
  </si>
  <si>
    <t>ANGELS</t>
  </si>
  <si>
    <t>MARLINS</t>
  </si>
  <si>
    <t>CCD</t>
  </si>
  <si>
    <t>Steph Derome</t>
  </si>
  <si>
    <t>Jay Bob</t>
  </si>
  <si>
    <t>Fred Rose</t>
  </si>
  <si>
    <t>Steven Giroux</t>
  </si>
  <si>
    <t>Jo Pauzé</t>
  </si>
  <si>
    <t>Alexis Rocheleau</t>
  </si>
  <si>
    <t>Charles Larocque</t>
  </si>
  <si>
    <t>Jo Bigue-Binette</t>
  </si>
  <si>
    <t>Alexy Cloutier</t>
  </si>
  <si>
    <t>Mathieu Barrette</t>
  </si>
  <si>
    <t>Matt Medley</t>
  </si>
  <si>
    <t>Mathieu Laurin</t>
  </si>
  <si>
    <t>Mathieu St-Onge</t>
  </si>
  <si>
    <t>Steve Osadca</t>
  </si>
  <si>
    <t>Maxime Paquette</t>
  </si>
  <si>
    <t>Roch Dorion</t>
  </si>
  <si>
    <t>Yan Blanchard</t>
  </si>
  <si>
    <t>Jessy Cloutier</t>
  </si>
  <si>
    <t>Yannick Harvey</t>
  </si>
  <si>
    <t>Mathieu Dugas</t>
  </si>
  <si>
    <t>M-A Moisan</t>
  </si>
  <si>
    <t xml:space="preserve"> </t>
  </si>
  <si>
    <t>Pierrot Fleurant</t>
  </si>
  <si>
    <t>Sebastien Hogue</t>
  </si>
  <si>
    <t>Jo Ménard</t>
  </si>
  <si>
    <t>Stephane Grenier</t>
  </si>
  <si>
    <t>Ludovic Vendette</t>
  </si>
  <si>
    <t>Mario Dubé</t>
  </si>
  <si>
    <t>Danny Estrella</t>
  </si>
  <si>
    <t>Phil Bellefeulle</t>
  </si>
  <si>
    <t>LF</t>
  </si>
  <si>
    <t>Nathan L'Écuyer</t>
  </si>
  <si>
    <t>Jimy Desormiers</t>
  </si>
  <si>
    <t>Frédérick Brisebois</t>
  </si>
  <si>
    <t>Shawn Alphonse-Sauvageau</t>
  </si>
  <si>
    <t>Josh Hamelin</t>
  </si>
  <si>
    <t>Jo Ste-Croix</t>
  </si>
  <si>
    <t>Matt Tremblay</t>
  </si>
  <si>
    <t>Mathieu L'Écuyer</t>
  </si>
  <si>
    <t>Benoit Vinet</t>
  </si>
  <si>
    <t>Stephane Arbour</t>
  </si>
  <si>
    <t>Sebastien Hubert</t>
  </si>
  <si>
    <t>Max Roy Morin</t>
  </si>
  <si>
    <t>Division PubJL.com</t>
  </si>
  <si>
    <t>Centre Dentaire Anjou</t>
  </si>
  <si>
    <t>Bluejays</t>
  </si>
  <si>
    <t>Pavage des Moulins</t>
  </si>
  <si>
    <t>Eliane Robinson</t>
  </si>
  <si>
    <t>Josiane Bourbonnais</t>
  </si>
  <si>
    <t>Mylène Hubert</t>
  </si>
  <si>
    <t>Pascale Pelletier</t>
  </si>
  <si>
    <t>Catherine Fiset</t>
  </si>
  <si>
    <t>Kim Rolland</t>
  </si>
  <si>
    <t>Gisèle Cadoret</t>
  </si>
  <si>
    <t>Marie-Annie Boudreault</t>
  </si>
  <si>
    <t>Nathalie Gravel</t>
  </si>
  <si>
    <t>Caroline Tremblay</t>
  </si>
  <si>
    <t>Catherine Larocque</t>
  </si>
  <si>
    <t>Myriam Rivard</t>
  </si>
  <si>
    <t>Nancy Jacques</t>
  </si>
  <si>
    <t>Pat Lalonde</t>
  </si>
  <si>
    <t>Sabrina Neveu</t>
  </si>
  <si>
    <t>Joueuses autres Teams</t>
  </si>
  <si>
    <t>Val Legris</t>
  </si>
  <si>
    <t>Stephanie DiCaire</t>
  </si>
  <si>
    <t>Karine Desjardins</t>
  </si>
  <si>
    <t>Sophie Lacasse</t>
  </si>
  <si>
    <t>Danie Lessard-Smith</t>
  </si>
  <si>
    <t>Val Lauzé</t>
  </si>
  <si>
    <t>Audrey Leduc</t>
  </si>
  <si>
    <t>Marie-Ève Thibault-Roy</t>
  </si>
  <si>
    <t>Alexandra Ladouceur</t>
  </si>
  <si>
    <t>Joanie Caron</t>
  </si>
  <si>
    <t>Roxanne De Gagné</t>
  </si>
  <si>
    <t>Caro Noiseux</t>
  </si>
  <si>
    <t>Vanessa Piché Paradis</t>
  </si>
  <si>
    <t>Annie Bohémier</t>
  </si>
  <si>
    <t>Rachel Auger</t>
  </si>
  <si>
    <t>Julie Vincent</t>
  </si>
  <si>
    <t>Jo Sansregret</t>
  </si>
  <si>
    <t>Jenny Lareau</t>
  </si>
  <si>
    <t>Émilie Frappier</t>
  </si>
  <si>
    <t>Mel Moisan</t>
  </si>
  <si>
    <t>Marie-Hélène Guay</t>
  </si>
  <si>
    <t>Vanessa Lapointe</t>
  </si>
  <si>
    <t>Annie-Claude Tremblay</t>
  </si>
  <si>
    <t>Maryse Riopel</t>
  </si>
  <si>
    <t>Mel Chrétien</t>
  </si>
  <si>
    <t>Liza Lacoste</t>
  </si>
  <si>
    <t>Nath Gravel</t>
  </si>
  <si>
    <t>Caro Tremblay</t>
  </si>
  <si>
    <t>Eric Colpron</t>
  </si>
  <si>
    <t>Nathan Larose</t>
  </si>
  <si>
    <t>Hugo Nolet</t>
  </si>
  <si>
    <t>Greg Napolitano</t>
  </si>
  <si>
    <t>Charles Lafortune</t>
  </si>
  <si>
    <t>Jonathan Lussier</t>
  </si>
  <si>
    <t>Alexandre Gamelin</t>
  </si>
  <si>
    <t>Dave Lessard</t>
  </si>
  <si>
    <t>Simon Gill</t>
  </si>
  <si>
    <t>Alex Boivin</t>
  </si>
  <si>
    <t>Dale Vatrano</t>
  </si>
  <si>
    <t>Alex Lavigne</t>
  </si>
  <si>
    <t>Yannick Gibeau</t>
  </si>
  <si>
    <t>Jo Demers</t>
  </si>
  <si>
    <t>Alex Lanauze</t>
  </si>
  <si>
    <t>Alex Chouinard</t>
  </si>
  <si>
    <t>Zack Gogo</t>
  </si>
  <si>
    <t>Phil Gautier</t>
  </si>
  <si>
    <t>Steĥane Blain</t>
  </si>
  <si>
    <t>Bris d'égalité : +V_ -D_Fiche Contre_Différentiel_-PC_2B_3B_CC_MOY_BB_FLIP</t>
  </si>
  <si>
    <t>Stéphane Hamel</t>
  </si>
  <si>
    <t>Jonathan Gingras</t>
  </si>
  <si>
    <t>Maxime Ratelle</t>
  </si>
  <si>
    <t>Nini</t>
  </si>
  <si>
    <t>Gen Thibault</t>
  </si>
  <si>
    <t>Martine Tremblay</t>
  </si>
  <si>
    <t>Christine Vatrano</t>
  </si>
  <si>
    <t>Brigitte Lacroix</t>
  </si>
  <si>
    <t>Audrey Jean</t>
  </si>
  <si>
    <t>Andréanne Tremblay</t>
  </si>
  <si>
    <t>Christine Maisonneuve</t>
  </si>
  <si>
    <t>Matt Murray</t>
  </si>
  <si>
    <t>Oli Lachaîne</t>
  </si>
  <si>
    <t>Simon Lamoureux</t>
  </si>
  <si>
    <t>Jo Lavoie</t>
  </si>
  <si>
    <t>Yannick Marchand</t>
  </si>
  <si>
    <t>Sofia Thérier</t>
  </si>
  <si>
    <t>Sabrina Metivier</t>
  </si>
  <si>
    <t>Zoé Plamondon</t>
  </si>
  <si>
    <t>Vanessa D Lamarre</t>
  </si>
  <si>
    <t>Eliane Cinq-mars</t>
  </si>
  <si>
    <t>Gabriel Lagacé</t>
  </si>
  <si>
    <t>Amélie Côté</t>
  </si>
  <si>
    <t>Julie Ross</t>
  </si>
  <si>
    <t>Sophie Marois</t>
  </si>
  <si>
    <t xml:space="preserve">R  </t>
  </si>
  <si>
    <t>INF</t>
  </si>
  <si>
    <t>Genevieve Boisvert</t>
  </si>
  <si>
    <t>Fred Lafrance Tanguay</t>
  </si>
  <si>
    <t>Matt Hogue</t>
  </si>
  <si>
    <t>Junior Bonhomme</t>
  </si>
  <si>
    <t>Kevin Cloutier</t>
  </si>
  <si>
    <t>PP/PJ</t>
  </si>
  <si>
    <t>HABITATIONS LEBLANC</t>
  </si>
  <si>
    <t>Valerie Leduc</t>
  </si>
  <si>
    <t>Flavie</t>
  </si>
  <si>
    <t>Joanie Lapointe</t>
  </si>
  <si>
    <t>Mel Bouchard</t>
  </si>
  <si>
    <t>Mylène</t>
  </si>
  <si>
    <t>Sarah Archambault</t>
  </si>
  <si>
    <t>Noémie Tessier</t>
  </si>
  <si>
    <t>Benoît Vanier</t>
  </si>
  <si>
    <t>J-P Maria</t>
  </si>
  <si>
    <t>Eric Paquette</t>
  </si>
  <si>
    <t>Alex Tremblay</t>
  </si>
  <si>
    <t>Ulisse Mojena</t>
  </si>
  <si>
    <t>Pier-Luc Peloquin</t>
  </si>
  <si>
    <t>Alex Bigeault</t>
  </si>
  <si>
    <t>Fred Mercier</t>
  </si>
  <si>
    <t>Simon Desjardins</t>
  </si>
  <si>
    <t>Remi Ouellet</t>
  </si>
  <si>
    <t>Vincent Tremblay</t>
  </si>
  <si>
    <t>Sébastien Boisvert</t>
  </si>
  <si>
    <t>Frank Gamache</t>
  </si>
  <si>
    <t>Mathew Bourbonnière</t>
  </si>
  <si>
    <t>Antoine Allard</t>
  </si>
  <si>
    <t>Sébastien Deguire</t>
  </si>
  <si>
    <t>Steph Audet</t>
  </si>
  <si>
    <t>Fred Émond</t>
  </si>
  <si>
    <t>Spin</t>
  </si>
  <si>
    <t>Francis Paquette</t>
  </si>
  <si>
    <t>Sam Parent</t>
  </si>
  <si>
    <t>Sam Bernier</t>
  </si>
  <si>
    <t>Sam Letendre</t>
  </si>
  <si>
    <t>Pete Provost</t>
  </si>
  <si>
    <t>Gab Colpron</t>
  </si>
  <si>
    <t>Dereck Dupuis</t>
  </si>
  <si>
    <t>Mc Gregor</t>
  </si>
  <si>
    <t>Jay Martel</t>
  </si>
  <si>
    <t>Fred Lecours</t>
  </si>
  <si>
    <t>J-F Gravel</t>
  </si>
  <si>
    <t>Colpron</t>
  </si>
  <si>
    <t>David Renaud</t>
  </si>
  <si>
    <t>Jack Frenette</t>
  </si>
  <si>
    <t>BlueJays</t>
  </si>
  <si>
    <t>Val Gosselin</t>
  </si>
  <si>
    <t>Melanie Plouffe</t>
  </si>
  <si>
    <t>Comtois</t>
  </si>
  <si>
    <t>Chantal Bélec</t>
  </si>
  <si>
    <t>Catherine Fournier</t>
  </si>
  <si>
    <t>Vicky</t>
  </si>
  <si>
    <t>Jean Laliberté</t>
  </si>
  <si>
    <t>Benoît Larouche</t>
  </si>
  <si>
    <t>Eric Cadieux</t>
  </si>
  <si>
    <t>Cath Deschatelets</t>
  </si>
  <si>
    <t>Jess Fournier</t>
  </si>
  <si>
    <t>Val Asselin</t>
  </si>
  <si>
    <t>Vero Laporte</t>
  </si>
  <si>
    <t>Charlotte Vendette</t>
  </si>
  <si>
    <t>Alex tremblay</t>
  </si>
  <si>
    <t>Steve Bellehumeur</t>
  </si>
  <si>
    <t>Gab Perron</t>
  </si>
  <si>
    <t>Sebastien Broomfield</t>
  </si>
  <si>
    <t>Fred Bates</t>
  </si>
  <si>
    <t>Marc-André Lafleur</t>
  </si>
  <si>
    <t>Edisson Nathers-Ethier</t>
  </si>
  <si>
    <t>Jo Savard</t>
  </si>
  <si>
    <t>Josianne Robitaille</t>
  </si>
  <si>
    <t>Noémie Brouillette</t>
  </si>
  <si>
    <t>Gaétane Bonenfant</t>
  </si>
  <si>
    <t>Scott Etison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</si>
</sst>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56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24"/>
      <color theme="1"/>
      <name val="Bauhaus 93"/>
      <family val="5"/>
    </font>
    <font>
      <b/>
      <sz val="24"/>
      <color rgb="FFFFC000"/>
      <name val="Bauhaus 93"/>
      <family val="5"/>
    </font>
    <font>
      <b/>
      <sz val="18"/>
      <color theme="0"/>
      <name val="Aptos Narrow"/>
      <family val="2"/>
      <scheme val="minor"/>
    </font>
    <font>
      <b/>
      <i/>
      <sz val="16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theme="0" tint="-0.24997711111789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color rgb="FFFFC000"/>
      <name val="Aptos Narrow"/>
      <family val="2"/>
      <scheme val="minor"/>
    </font>
    <font>
      <b/>
      <sz val="18"/>
      <color rgb="FFFFC000"/>
      <name val="Aptos Narrow"/>
      <family val="2"/>
      <scheme val="minor"/>
    </font>
    <font>
      <b/>
      <sz val="18"/>
      <color theme="0" tint="-0.14999847407452621"/>
      <name val="Aptos Narrow"/>
      <family val="2"/>
      <scheme val="minor"/>
    </font>
    <font>
      <b/>
      <sz val="14"/>
      <color theme="0" tint="-0.14999847407452621"/>
      <name val="Aptos Narrow"/>
      <family val="2"/>
      <scheme val="minor"/>
    </font>
    <font>
      <b/>
      <sz val="12"/>
      <color theme="0" tint="-0.14999847407452621"/>
      <name val="Aptos Narrow"/>
      <family val="2"/>
      <scheme val="minor"/>
    </font>
    <font>
      <b/>
      <i/>
      <sz val="12"/>
      <color theme="4"/>
      <name val="Aptos Narrow"/>
      <family val="2"/>
      <scheme val="minor"/>
    </font>
    <font>
      <b/>
      <i/>
      <sz val="14"/>
      <color theme="4"/>
      <name val="Aptos Narrow"/>
      <family val="2"/>
      <scheme val="minor"/>
    </font>
    <font>
      <b/>
      <i/>
      <sz val="28"/>
      <color theme="4" tint="-0.249977111117893"/>
      <name val="Algerian"/>
      <family val="5"/>
    </font>
    <font>
      <b/>
      <i/>
      <sz val="28"/>
      <color theme="0"/>
      <name val="Algerian"/>
      <family val="5"/>
    </font>
    <font>
      <b/>
      <i/>
      <sz val="28"/>
      <color rgb="FFFFFF00"/>
      <name val="Algerian"/>
      <family val="5"/>
    </font>
    <font>
      <b/>
      <i/>
      <sz val="28"/>
      <color rgb="FFFF0000"/>
      <name val="Algerian"/>
      <family val="5"/>
    </font>
    <font>
      <b/>
      <i/>
      <sz val="28"/>
      <name val="Algerian"/>
      <family val="5"/>
    </font>
    <font>
      <sz val="11"/>
      <color theme="0"/>
      <name val="Aptos Narrow"/>
      <family val="2"/>
      <scheme val="minor"/>
    </font>
    <font>
      <b/>
      <i/>
      <sz val="28"/>
      <color theme="7" tint="0.39997558519241921"/>
      <name val="Algerian"/>
      <family val="5"/>
    </font>
    <font>
      <b/>
      <sz val="18"/>
      <color theme="7" tint="0.39997558519241921"/>
      <name val="Aptos Narrow"/>
      <family val="2"/>
      <scheme val="minor"/>
    </font>
    <font>
      <b/>
      <sz val="14"/>
      <color theme="7" tint="0.39997558519241921"/>
      <name val="Aptos Narrow"/>
      <family val="2"/>
      <scheme val="minor"/>
    </font>
    <font>
      <b/>
      <sz val="12"/>
      <color theme="7" tint="0.39997558519241921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4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i/>
      <sz val="18"/>
      <color theme="0"/>
      <name val="Aptos Narrow"/>
      <family val="2"/>
      <scheme val="minor"/>
    </font>
    <font>
      <b/>
      <i/>
      <sz val="28"/>
      <color theme="0"/>
      <name val="Aptos Narrow"/>
      <family val="2"/>
      <scheme val="minor"/>
    </font>
    <font>
      <b/>
      <i/>
      <sz val="2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28"/>
      <color rgb="FFF30DC7"/>
      <name val="Algerian"/>
      <family val="5"/>
    </font>
    <font>
      <b/>
      <i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sz val="11"/>
      <color rgb="FFFD0B11"/>
      <name val="Aptos Narrow"/>
      <family val="2"/>
      <scheme val="minor"/>
    </font>
    <font>
      <b/>
      <i/>
      <sz val="16"/>
      <color theme="0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u/>
      <sz val="14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D0B1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2ADEC0"/>
        <bgColor indexed="64"/>
      </patternFill>
    </fill>
    <fill>
      <patternFill patternType="solid">
        <fgColor rgb="FFF30DC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DF0B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5">
    <xf numFmtId="0" fontId="0" fillId="0" borderId="0" xfId="0"/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5" fontId="0" fillId="4" borderId="25" xfId="0" applyNumberFormat="1" applyFill="1" applyBorder="1" applyAlignment="1">
      <alignment horizontal="center" vertical="center"/>
    </xf>
    <xf numFmtId="165" fontId="0" fillId="4" borderId="26" xfId="0" applyNumberForma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5" fontId="0" fillId="7" borderId="34" xfId="0" applyNumberFormat="1" applyFill="1" applyBorder="1" applyAlignment="1">
      <alignment horizontal="center" vertical="center"/>
    </xf>
    <xf numFmtId="165" fontId="0" fillId="7" borderId="35" xfId="0" applyNumberForma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165" fontId="0" fillId="7" borderId="19" xfId="0" applyNumberFormat="1" applyFill="1" applyBorder="1" applyAlignment="1">
      <alignment horizontal="center" vertical="center"/>
    </xf>
    <xf numFmtId="165" fontId="0" fillId="7" borderId="20" xfId="0" applyNumberFormat="1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165" fontId="0" fillId="7" borderId="25" xfId="0" applyNumberFormat="1" applyFill="1" applyBorder="1" applyAlignment="1">
      <alignment horizontal="center" vertical="center"/>
    </xf>
    <xf numFmtId="165" fontId="0" fillId="7" borderId="26" xfId="0" applyNumberFormat="1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165" fontId="0" fillId="11" borderId="19" xfId="0" applyNumberFormat="1" applyFill="1" applyBorder="1" applyAlignment="1">
      <alignment horizontal="center" vertical="center"/>
    </xf>
    <xf numFmtId="165" fontId="0" fillId="11" borderId="20" xfId="0" applyNumberFormat="1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165" fontId="0" fillId="11" borderId="25" xfId="0" applyNumberFormat="1" applyFill="1" applyBorder="1" applyAlignment="1">
      <alignment horizontal="center" vertical="center"/>
    </xf>
    <xf numFmtId="165" fontId="0" fillId="11" borderId="26" xfId="0" applyNumberFormat="1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0" fillId="13" borderId="47" xfId="0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0" fillId="13" borderId="51" xfId="0" applyFill="1" applyBorder="1" applyAlignment="1">
      <alignment horizontal="center" vertical="center"/>
    </xf>
    <xf numFmtId="0" fontId="0" fillId="13" borderId="49" xfId="0" applyFill="1" applyBorder="1" applyAlignment="1">
      <alignment horizontal="center" vertical="center"/>
    </xf>
    <xf numFmtId="165" fontId="0" fillId="13" borderId="19" xfId="0" applyNumberFormat="1" applyFill="1" applyBorder="1" applyAlignment="1">
      <alignment horizontal="center" vertical="center"/>
    </xf>
    <xf numFmtId="165" fontId="0" fillId="13" borderId="20" xfId="0" applyNumberFormat="1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/>
    </xf>
    <xf numFmtId="0" fontId="0" fillId="13" borderId="52" xfId="0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165" fontId="0" fillId="13" borderId="25" xfId="0" applyNumberFormat="1" applyFill="1" applyBorder="1" applyAlignment="1">
      <alignment horizontal="center" vertical="center"/>
    </xf>
    <xf numFmtId="165" fontId="0" fillId="13" borderId="26" xfId="0" applyNumberFormat="1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165" fontId="0" fillId="13" borderId="53" xfId="0" applyNumberFormat="1" applyFill="1" applyBorder="1" applyAlignment="1">
      <alignment horizontal="center" vertical="center"/>
    </xf>
    <xf numFmtId="165" fontId="0" fillId="13" borderId="54" xfId="0" applyNumberFormat="1" applyFill="1" applyBorder="1" applyAlignment="1">
      <alignment horizontal="center" vertical="center"/>
    </xf>
    <xf numFmtId="0" fontId="0" fillId="13" borderId="46" xfId="0" applyFill="1" applyBorder="1" applyAlignment="1">
      <alignment horizontal="center" vertical="center"/>
    </xf>
    <xf numFmtId="0" fontId="7" fillId="13" borderId="33" xfId="0" applyFont="1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165" fontId="0" fillId="13" borderId="34" xfId="0" applyNumberFormat="1" applyFill="1" applyBorder="1" applyAlignment="1">
      <alignment horizontal="center" vertical="center"/>
    </xf>
    <xf numFmtId="165" fontId="0" fillId="13" borderId="35" xfId="0" applyNumberFormat="1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165" fontId="0" fillId="7" borderId="53" xfId="0" applyNumberFormat="1" applyFill="1" applyBorder="1" applyAlignment="1">
      <alignment horizontal="center" vertical="center"/>
    </xf>
    <xf numFmtId="165" fontId="0" fillId="7" borderId="54" xfId="0" applyNumberFormat="1" applyFill="1" applyBorder="1" applyAlignment="1">
      <alignment horizontal="center" vertical="center"/>
    </xf>
    <xf numFmtId="0" fontId="30" fillId="4" borderId="0" xfId="0" applyFont="1" applyFill="1"/>
    <xf numFmtId="0" fontId="0" fillId="4" borderId="45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40" xfId="0" applyFont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48" fillId="4" borderId="0" xfId="0" applyFont="1" applyFill="1" applyAlignment="1">
      <alignment horizontal="center" vertical="center"/>
    </xf>
    <xf numFmtId="0" fontId="0" fillId="11" borderId="46" xfId="0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0" fontId="51" fillId="0" borderId="0" xfId="0" applyFont="1"/>
    <xf numFmtId="165" fontId="0" fillId="7" borderId="12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0" fontId="51" fillId="4" borderId="0" xfId="0" applyFont="1" applyFill="1"/>
    <xf numFmtId="0" fontId="52" fillId="0" borderId="0" xfId="0" applyFont="1" applyAlignment="1">
      <alignment horizontal="center" vertical="center"/>
    </xf>
    <xf numFmtId="0" fontId="53" fillId="0" borderId="23" xfId="0" applyFont="1" applyBorder="1" applyAlignment="1">
      <alignment horizontal="center" vertical="center"/>
    </xf>
    <xf numFmtId="0" fontId="51" fillId="7" borderId="2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4" borderId="0" xfId="0" applyFont="1" applyFill="1" applyAlignment="1">
      <alignment horizontal="center" vertical="center"/>
    </xf>
    <xf numFmtId="0" fontId="5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53" fillId="7" borderId="23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/>
    </xf>
    <xf numFmtId="0" fontId="33" fillId="2" borderId="5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1" fillId="2" borderId="56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55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1" fillId="7" borderId="48" xfId="0" applyFont="1" applyFill="1" applyBorder="1" applyAlignment="1">
      <alignment horizontal="center" vertical="center"/>
    </xf>
    <xf numFmtId="0" fontId="41" fillId="7" borderId="49" xfId="0" applyFont="1" applyFill="1" applyBorder="1" applyAlignment="1">
      <alignment horizontal="center" vertical="center"/>
    </xf>
    <xf numFmtId="0" fontId="41" fillId="7" borderId="50" xfId="0" applyFont="1" applyFill="1" applyBorder="1" applyAlignment="1">
      <alignment horizontal="center" vertical="center"/>
    </xf>
    <xf numFmtId="0" fontId="42" fillId="4" borderId="23" xfId="0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165" fontId="1" fillId="4" borderId="37" xfId="0" applyNumberFormat="1" applyFont="1" applyFill="1" applyBorder="1" applyAlignment="1">
      <alignment horizontal="center" vertical="center"/>
    </xf>
    <xf numFmtId="0" fontId="14" fillId="18" borderId="18" xfId="0" applyFont="1" applyFill="1" applyBorder="1" applyAlignment="1">
      <alignment horizontal="center" vertical="center"/>
    </xf>
    <xf numFmtId="0" fontId="14" fillId="18" borderId="37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0" fontId="33" fillId="2" borderId="37" xfId="0" applyFont="1" applyFill="1" applyBorder="1" applyAlignment="1">
      <alignment horizontal="center" vertical="center"/>
    </xf>
    <xf numFmtId="165" fontId="34" fillId="2" borderId="18" xfId="0" applyNumberFormat="1" applyFont="1" applyFill="1" applyBorder="1" applyAlignment="1">
      <alignment horizontal="center" vertical="center"/>
    </xf>
    <xf numFmtId="165" fontId="34" fillId="2" borderId="37" xfId="0" applyNumberFormat="1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33" fillId="14" borderId="2" xfId="0" applyFont="1" applyFill="1" applyBorder="1" applyAlignment="1">
      <alignment horizontal="center" vertical="center"/>
    </xf>
    <xf numFmtId="0" fontId="33" fillId="14" borderId="6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14" borderId="18" xfId="0" applyFont="1" applyFill="1" applyBorder="1" applyAlignment="1">
      <alignment horizontal="center" vertical="center"/>
    </xf>
    <xf numFmtId="0" fontId="32" fillId="14" borderId="37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41" fillId="8" borderId="23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13" fillId="18" borderId="2" xfId="0" applyFont="1" applyFill="1" applyBorder="1" applyAlignment="1">
      <alignment horizontal="center" vertical="center"/>
    </xf>
    <xf numFmtId="0" fontId="13" fillId="18" borderId="6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26" fillId="18" borderId="56" xfId="0" applyFont="1" applyFill="1" applyBorder="1" applyAlignment="1">
      <alignment horizontal="center" vertical="center"/>
    </xf>
    <xf numFmtId="0" fontId="26" fillId="18" borderId="3" xfId="0" applyFont="1" applyFill="1" applyBorder="1" applyAlignment="1">
      <alignment horizontal="center" vertical="center"/>
    </xf>
    <xf numFmtId="0" fontId="26" fillId="18" borderId="55" xfId="0" applyFont="1" applyFill="1" applyBorder="1" applyAlignment="1">
      <alignment horizontal="center" vertical="center"/>
    </xf>
    <xf numFmtId="0" fontId="26" fillId="18" borderId="10" xfId="0" applyFont="1" applyFill="1" applyBorder="1" applyAlignment="1">
      <alignment horizontal="center" vertical="center"/>
    </xf>
    <xf numFmtId="0" fontId="26" fillId="18" borderId="1" xfId="0" applyFont="1" applyFill="1" applyBorder="1" applyAlignment="1">
      <alignment horizontal="center" vertical="center"/>
    </xf>
    <xf numFmtId="0" fontId="26" fillId="18" borderId="13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29" fillId="4" borderId="5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9" fillId="4" borderId="55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165" fontId="15" fillId="6" borderId="18" xfId="0" applyNumberFormat="1" applyFont="1" applyFill="1" applyBorder="1" applyAlignment="1">
      <alignment horizontal="center" vertical="center"/>
    </xf>
    <xf numFmtId="165" fontId="15" fillId="6" borderId="37" xfId="0" applyNumberFormat="1" applyFont="1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7" fillId="13" borderId="45" xfId="0" applyFont="1" applyFill="1" applyBorder="1" applyAlignment="1">
      <alignment horizontal="center" vertical="center"/>
    </xf>
    <xf numFmtId="0" fontId="7" fillId="13" borderId="24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  <xf numFmtId="0" fontId="7" fillId="13" borderId="30" xfId="0" applyFont="1" applyFill="1" applyBorder="1" applyAlignment="1">
      <alignment horizontal="center" vertical="center"/>
    </xf>
    <xf numFmtId="0" fontId="7" fillId="13" borderId="31" xfId="0" applyFont="1" applyFill="1" applyBorder="1" applyAlignment="1">
      <alignment horizontal="center" vertical="center"/>
    </xf>
    <xf numFmtId="0" fontId="7" fillId="13" borderId="32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41" fillId="13" borderId="23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41" fillId="8" borderId="48" xfId="0" applyFont="1" applyFill="1" applyBorder="1" applyAlignment="1">
      <alignment horizontal="center" vertical="center"/>
    </xf>
    <xf numFmtId="0" fontId="41" fillId="8" borderId="49" xfId="0" applyFont="1" applyFill="1" applyBorder="1" applyAlignment="1">
      <alignment horizontal="center" vertical="center"/>
    </xf>
    <xf numFmtId="0" fontId="41" fillId="8" borderId="50" xfId="0" applyFont="1" applyFill="1" applyBorder="1" applyAlignment="1">
      <alignment horizontal="center" vertical="center"/>
    </xf>
    <xf numFmtId="165" fontId="1" fillId="9" borderId="18" xfId="0" applyNumberFormat="1" applyFont="1" applyFill="1" applyBorder="1" applyAlignment="1">
      <alignment horizontal="center" vertical="center"/>
    </xf>
    <xf numFmtId="165" fontId="1" fillId="9" borderId="37" xfId="0" applyNumberFormat="1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28" fillId="12" borderId="56" xfId="0" applyFont="1" applyFill="1" applyBorder="1" applyAlignment="1">
      <alignment horizontal="center" vertical="center"/>
    </xf>
    <xf numFmtId="0" fontId="28" fillId="12" borderId="3" xfId="0" applyFont="1" applyFill="1" applyBorder="1" applyAlignment="1">
      <alignment horizontal="center" vertical="center"/>
    </xf>
    <xf numFmtId="0" fontId="28" fillId="12" borderId="55" xfId="0" applyFont="1" applyFill="1" applyBorder="1" applyAlignment="1">
      <alignment horizontal="center" vertical="center"/>
    </xf>
    <xf numFmtId="0" fontId="28" fillId="12" borderId="10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7" fillId="9" borderId="18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27" fillId="9" borderId="56" xfId="0" applyFont="1" applyFill="1" applyBorder="1" applyAlignment="1">
      <alignment horizontal="center" vertical="center"/>
    </xf>
    <xf numFmtId="0" fontId="27" fillId="9" borderId="3" xfId="0" applyFont="1" applyFill="1" applyBorder="1" applyAlignment="1">
      <alignment horizontal="center" vertical="center"/>
    </xf>
    <xf numFmtId="0" fontId="27" fillId="9" borderId="55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18" fillId="17" borderId="2" xfId="0" applyFont="1" applyFill="1" applyBorder="1" applyAlignment="1">
      <alignment horizontal="center" vertical="center"/>
    </xf>
    <xf numFmtId="0" fontId="18" fillId="17" borderId="6" xfId="0" applyFont="1" applyFill="1" applyBorder="1" applyAlignment="1">
      <alignment horizontal="center" vertical="center"/>
    </xf>
    <xf numFmtId="0" fontId="19" fillId="17" borderId="18" xfId="0" applyFont="1" applyFill="1" applyBorder="1" applyAlignment="1">
      <alignment horizontal="center" vertical="center"/>
    </xf>
    <xf numFmtId="0" fontId="19" fillId="17" borderId="3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43" fillId="2" borderId="56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55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/>
    </xf>
    <xf numFmtId="0" fontId="43" fillId="2" borderId="13" xfId="0" applyFont="1" applyFill="1" applyBorder="1" applyAlignment="1">
      <alignment horizontal="center" vertical="center"/>
    </xf>
    <xf numFmtId="0" fontId="42" fillId="11" borderId="2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41" fillId="7" borderId="45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41" fillId="7" borderId="27" xfId="0" applyFont="1" applyFill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1" fillId="6" borderId="38" xfId="0" applyFont="1" applyFill="1" applyBorder="1" applyAlignment="1">
      <alignment horizontal="center" vertical="center"/>
    </xf>
    <xf numFmtId="0" fontId="26" fillId="2" borderId="56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55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42" fillId="7" borderId="15" xfId="0" applyFont="1" applyFill="1" applyBorder="1" applyAlignment="1">
      <alignment horizontal="center" vertical="center"/>
    </xf>
    <xf numFmtId="0" fontId="42" fillId="7" borderId="16" xfId="0" applyFont="1" applyFill="1" applyBorder="1" applyAlignment="1">
      <alignment horizontal="center" vertical="center"/>
    </xf>
    <xf numFmtId="0" fontId="42" fillId="7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6" borderId="37" xfId="0" applyFont="1" applyFill="1" applyBorder="1" applyAlignment="1">
      <alignment horizontal="center" vertical="center"/>
    </xf>
    <xf numFmtId="165" fontId="22" fillId="6" borderId="18" xfId="0" applyNumberFormat="1" applyFont="1" applyFill="1" applyBorder="1" applyAlignment="1">
      <alignment horizontal="center" vertical="center"/>
    </xf>
    <xf numFmtId="165" fontId="22" fillId="6" borderId="37" xfId="0" applyNumberFormat="1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20" fillId="6" borderId="29" xfId="0" applyFont="1" applyFill="1" applyBorder="1" applyAlignment="1">
      <alignment horizontal="center" vertical="center"/>
    </xf>
    <xf numFmtId="0" fontId="20" fillId="6" borderId="3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41" fillId="11" borderId="23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0" fontId="7" fillId="11" borderId="45" xfId="0" applyFont="1" applyFill="1" applyBorder="1" applyAlignment="1">
      <alignment horizontal="center" vertical="center"/>
    </xf>
    <xf numFmtId="0" fontId="7" fillId="11" borderId="24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49" fillId="5" borderId="0" xfId="0" applyFont="1" applyFill="1" applyAlignment="1">
      <alignment horizontal="center" vertical="center"/>
    </xf>
    <xf numFmtId="0" fontId="25" fillId="10" borderId="56" xfId="0" applyFont="1" applyFill="1" applyBorder="1" applyAlignment="1">
      <alignment horizontal="center" vertical="center"/>
    </xf>
    <xf numFmtId="0" fontId="25" fillId="10" borderId="3" xfId="0" applyFont="1" applyFill="1" applyBorder="1" applyAlignment="1">
      <alignment horizontal="center" vertical="center"/>
    </xf>
    <xf numFmtId="0" fontId="25" fillId="10" borderId="55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41" fillId="11" borderId="15" xfId="0" applyFont="1" applyFill="1" applyBorder="1" applyAlignment="1">
      <alignment horizontal="center" vertical="center"/>
    </xf>
    <xf numFmtId="0" fontId="41" fillId="11" borderId="16" xfId="0" applyFont="1" applyFill="1" applyBorder="1" applyAlignment="1">
      <alignment horizontal="center" vertical="center"/>
    </xf>
    <xf numFmtId="0" fontId="41" fillId="11" borderId="17" xfId="0" applyFont="1" applyFill="1" applyBorder="1" applyAlignment="1">
      <alignment horizontal="center" vertical="center"/>
    </xf>
    <xf numFmtId="0" fontId="12" fillId="19" borderId="0" xfId="0" applyFont="1" applyFill="1" applyAlignment="1">
      <alignment horizontal="center" vertical="center"/>
    </xf>
    <xf numFmtId="0" fontId="36" fillId="19" borderId="0" xfId="0" applyFont="1" applyFill="1" applyAlignment="1">
      <alignment horizontal="center" vertical="center"/>
    </xf>
    <xf numFmtId="0" fontId="37" fillId="19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0" fontId="13" fillId="16" borderId="18" xfId="0" applyFont="1" applyFill="1" applyBorder="1" applyAlignment="1">
      <alignment horizontal="center" vertical="center"/>
    </xf>
    <xf numFmtId="0" fontId="13" fillId="16" borderId="37" xfId="0" applyFont="1" applyFill="1" applyBorder="1" applyAlignment="1">
      <alignment horizontal="center" vertical="center"/>
    </xf>
    <xf numFmtId="0" fontId="13" fillId="16" borderId="21" xfId="0" applyFont="1" applyFill="1" applyBorder="1" applyAlignment="1">
      <alignment horizontal="center" vertical="center"/>
    </xf>
    <xf numFmtId="0" fontId="13" fillId="16" borderId="38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/>
    </xf>
    <xf numFmtId="0" fontId="13" fillId="15" borderId="37" xfId="0" applyFont="1" applyFill="1" applyBorder="1" applyAlignment="1">
      <alignment horizontal="center" vertical="center"/>
    </xf>
    <xf numFmtId="0" fontId="13" fillId="15" borderId="5" xfId="0" applyFont="1" applyFill="1" applyBorder="1" applyAlignment="1">
      <alignment horizontal="center" vertical="center"/>
    </xf>
    <xf numFmtId="0" fontId="13" fillId="15" borderId="7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165" fontId="16" fillId="16" borderId="18" xfId="0" applyNumberFormat="1" applyFont="1" applyFill="1" applyBorder="1" applyAlignment="1">
      <alignment horizontal="center" vertical="center"/>
    </xf>
    <xf numFmtId="165" fontId="16" fillId="16" borderId="37" xfId="0" applyNumberFormat="1" applyFont="1" applyFill="1" applyBorder="1" applyAlignment="1">
      <alignment horizontal="center" vertical="center"/>
    </xf>
    <xf numFmtId="0" fontId="46" fillId="2" borderId="18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37" xfId="0" applyFont="1" applyFill="1" applyBorder="1" applyAlignment="1">
      <alignment horizontal="center" vertical="center"/>
    </xf>
    <xf numFmtId="165" fontId="13" fillId="15" borderId="18" xfId="0" applyNumberFormat="1" applyFont="1" applyFill="1" applyBorder="1" applyAlignment="1">
      <alignment horizontal="center" vertical="center"/>
    </xf>
    <xf numFmtId="165" fontId="13" fillId="15" borderId="37" xfId="0" applyNumberFormat="1" applyFont="1" applyFill="1" applyBorder="1" applyAlignment="1">
      <alignment horizontal="center" vertical="center"/>
    </xf>
    <xf numFmtId="0" fontId="40" fillId="16" borderId="56" xfId="0" applyFont="1" applyFill="1" applyBorder="1" applyAlignment="1">
      <alignment horizontal="center" vertical="center"/>
    </xf>
    <xf numFmtId="0" fontId="40" fillId="16" borderId="3" xfId="0" applyFont="1" applyFill="1" applyBorder="1" applyAlignment="1">
      <alignment horizontal="center" vertical="center"/>
    </xf>
    <xf numFmtId="0" fontId="40" fillId="16" borderId="55" xfId="0" applyFont="1" applyFill="1" applyBorder="1" applyAlignment="1">
      <alignment horizontal="center" vertical="center"/>
    </xf>
    <xf numFmtId="0" fontId="40" fillId="16" borderId="10" xfId="0" applyFont="1" applyFill="1" applyBorder="1" applyAlignment="1">
      <alignment horizontal="center" vertical="center"/>
    </xf>
    <xf numFmtId="0" fontId="40" fillId="16" borderId="1" xfId="0" applyFont="1" applyFill="1" applyBorder="1" applyAlignment="1">
      <alignment horizontal="center" vertical="center"/>
    </xf>
    <xf numFmtId="0" fontId="40" fillId="16" borderId="1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6" fillId="4" borderId="18" xfId="0" applyFont="1" applyFill="1" applyBorder="1" applyAlignment="1">
      <alignment horizontal="center" vertical="center"/>
    </xf>
    <xf numFmtId="0" fontId="46" fillId="4" borderId="37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165" fontId="13" fillId="2" borderId="18" xfId="0" applyNumberFormat="1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39" fillId="15" borderId="56" xfId="0" applyFont="1" applyFill="1" applyBorder="1" applyAlignment="1">
      <alignment horizontal="center" vertical="center"/>
    </xf>
    <xf numFmtId="0" fontId="39" fillId="15" borderId="3" xfId="0" applyFont="1" applyFill="1" applyBorder="1" applyAlignment="1">
      <alignment horizontal="center" vertical="center"/>
    </xf>
    <xf numFmtId="0" fontId="39" fillId="15" borderId="55" xfId="0" applyFont="1" applyFill="1" applyBorder="1" applyAlignment="1">
      <alignment horizontal="center" vertical="center"/>
    </xf>
    <xf numFmtId="0" fontId="39" fillId="15" borderId="10" xfId="0" applyFont="1" applyFill="1" applyBorder="1" applyAlignment="1">
      <alignment horizontal="center" vertical="center"/>
    </xf>
    <xf numFmtId="0" fontId="39" fillId="15" borderId="1" xfId="0" applyFont="1" applyFill="1" applyBorder="1" applyAlignment="1">
      <alignment horizontal="center" vertical="center"/>
    </xf>
    <xf numFmtId="0" fontId="39" fillId="15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6" fillId="8" borderId="18" xfId="0" applyFont="1" applyFill="1" applyBorder="1" applyAlignment="1">
      <alignment horizontal="center" vertical="center"/>
    </xf>
    <xf numFmtId="0" fontId="46" fillId="8" borderId="37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55" fillId="4" borderId="0" xfId="0" applyFont="1" applyFill="1" applyAlignment="1">
      <alignment horizontal="center" vertical="center"/>
    </xf>
    <xf numFmtId="0" fontId="55" fillId="19" borderId="0" xfId="0" applyFont="1" applyFill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0B2"/>
      <color rgb="FFFD0B11"/>
      <color rgb="FFF30D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780975</xdr:colOff>
      <xdr:row>0</xdr:row>
      <xdr:rowOff>52252</xdr:rowOff>
    </xdr:from>
    <xdr:to>
      <xdr:col>3</xdr:col>
      <xdr:colOff>567418</xdr:colOff>
      <xdr:row>2</xdr:row>
      <xdr:rowOff>183970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D6E94037-F30D-4630-A616-F9037D76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455" y="52252"/>
          <a:ext cx="914203" cy="512718"/>
        </a:xfrm>
        <a:prstGeom prst="rect">
          <a:avLst/>
        </a:prstGeom>
      </xdr:spPr>
    </xdr:pic>
    <xdr:clientData/>
  </xdr:twoCellAnchor>
  <xdr:twoCellAnchor editAs="oneCell">
    <xdr:from>
      <xdr:col>12</xdr:col>
      <xdr:colOff>18975</xdr:colOff>
      <xdr:row>0</xdr:row>
      <xdr:rowOff>44632</xdr:rowOff>
    </xdr:from>
    <xdr:to>
      <xdr:col>14</xdr:col>
      <xdr:colOff>3538</xdr:colOff>
      <xdr:row>2</xdr:row>
      <xdr:rowOff>176350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C3868181-B272-4855-A16D-D451E3039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65495" y="44632"/>
          <a:ext cx="914203" cy="5127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171375</xdr:colOff>
      <xdr:row>0</xdr:row>
      <xdr:rowOff>0</xdr:rowOff>
    </xdr:from>
    <xdr:to>
      <xdr:col>4</xdr:col>
      <xdr:colOff>64498</xdr:colOff>
      <xdr:row>2</xdr:row>
      <xdr:rowOff>183968</xdr:rowOff>
    </xdr:to>
    <xdr:pic>
      <xdr:nvPicPr>
        <xdr:cNvPr id="10" name="Image 9" descr="Logo T-Ball 17 RGB.jpg">
          <a:extLst>
            <a:ext uri="{FF2B5EF4-FFF2-40B4-BE49-F238E27FC236}">
              <a16:creationId xmlns:a16="http://schemas.microsoft.com/office/drawing/2014/main" id="{ECA1DD07-5CA3-4B2B-9A90-D52EBCE16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4255" y="0"/>
          <a:ext cx="914203" cy="564968"/>
        </a:xfrm>
        <a:prstGeom prst="rect">
          <a:avLst/>
        </a:prstGeom>
      </xdr:spPr>
    </xdr:pic>
    <xdr:clientData/>
  </xdr:twoCellAnchor>
  <xdr:twoCellAnchor editAs="oneCell">
    <xdr:from>
      <xdr:col>11</xdr:col>
      <xdr:colOff>446631</xdr:colOff>
      <xdr:row>0</xdr:row>
      <xdr:rowOff>0</xdr:rowOff>
    </xdr:from>
    <xdr:to>
      <xdr:col>14</xdr:col>
      <xdr:colOff>3539</xdr:colOff>
      <xdr:row>2</xdr:row>
      <xdr:rowOff>176350</xdr:rowOff>
    </xdr:to>
    <xdr:pic>
      <xdr:nvPicPr>
        <xdr:cNvPr id="11" name="Image 10" descr="Logo T-Ball 17 RGB.jpg">
          <a:extLst>
            <a:ext uri="{FF2B5EF4-FFF2-40B4-BE49-F238E27FC236}">
              <a16:creationId xmlns:a16="http://schemas.microsoft.com/office/drawing/2014/main" id="{F728EC1A-5853-4D18-AE81-993F894D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17691" y="0"/>
          <a:ext cx="951367" cy="557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F828-3C3D-4CB8-BF47-729013701090}">
  <dimension ref="C1:Z285"/>
  <sheetViews>
    <sheetView showGridLines="0" tabSelected="1" zoomScaleNormal="100" workbookViewId="0">
      <selection activeCell="I109" sqref="I109"/>
    </sheetView>
  </sheetViews>
  <sheetFormatPr baseColWidth="10" defaultRowHeight="14.4" x14ac:dyDescent="0.3"/>
  <cols>
    <col min="1" max="1" width="2.5546875" customWidth="1"/>
    <col min="2" max="2" width="2.88671875" customWidth="1"/>
    <col min="3" max="3" width="5.109375" customWidth="1"/>
    <col min="4" max="4" width="8.88671875"/>
    <col min="5" max="5" width="8.44140625" customWidth="1"/>
    <col min="6" max="6" width="8.33203125" customWidth="1"/>
    <col min="7" max="7" width="6.21875" customWidth="1"/>
    <col min="8" max="16" width="6.77734375" customWidth="1"/>
    <col min="17" max="17" width="8.44140625" customWidth="1"/>
    <col min="18" max="18" width="8.33203125" customWidth="1"/>
    <col min="19" max="20" width="6.77734375" customWidth="1"/>
    <col min="22" max="25" width="11.5546875" style="134"/>
    <col min="36" max="37" width="11.5546875" customWidth="1"/>
  </cols>
  <sheetData>
    <row r="1" spans="3:25" ht="15.6" x14ac:dyDescent="0.3">
      <c r="C1" s="382">
        <v>2026</v>
      </c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3:25" x14ac:dyDescent="0.3">
      <c r="C2" s="383" t="s">
        <v>0</v>
      </c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</row>
    <row r="3" spans="3:25" ht="15" thickBot="1" x14ac:dyDescent="0.35"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</row>
    <row r="4" spans="3:25" x14ac:dyDescent="0.3">
      <c r="C4" s="385" t="s">
        <v>1</v>
      </c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</row>
    <row r="5" spans="3:25" x14ac:dyDescent="0.3">
      <c r="C5" s="387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</row>
    <row r="6" spans="3:25" ht="21" x14ac:dyDescent="0.3">
      <c r="C6" s="389" t="s">
        <v>2</v>
      </c>
      <c r="D6" s="389"/>
      <c r="E6" s="389"/>
      <c r="F6" s="389"/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41" t="s">
        <v>253</v>
      </c>
    </row>
    <row r="7" spans="3:25" ht="14.4" customHeight="1" x14ac:dyDescent="0.3">
      <c r="C7" s="380" t="s">
        <v>13</v>
      </c>
      <c r="D7" s="380"/>
      <c r="E7" s="380"/>
      <c r="F7" s="380"/>
      <c r="G7" s="381">
        <v>15</v>
      </c>
      <c r="H7" s="381">
        <v>11</v>
      </c>
      <c r="I7" s="381">
        <v>3</v>
      </c>
      <c r="J7" s="381">
        <v>1</v>
      </c>
      <c r="K7" s="379">
        <f t="shared" ref="K7" si="0">2*H7+J7</f>
        <v>23</v>
      </c>
      <c r="L7" s="381">
        <v>178</v>
      </c>
      <c r="M7" s="381">
        <v>114</v>
      </c>
      <c r="N7" s="381">
        <f t="shared" ref="N7" si="1">L7-M7</f>
        <v>64</v>
      </c>
      <c r="O7" s="177">
        <f>L7/G7</f>
        <v>11.866666666666667</v>
      </c>
    </row>
    <row r="8" spans="3:25" ht="14.4" customHeight="1" x14ac:dyDescent="0.3">
      <c r="C8" s="380"/>
      <c r="D8" s="380"/>
      <c r="E8" s="380"/>
      <c r="F8" s="380"/>
      <c r="G8" s="381"/>
      <c r="H8" s="381"/>
      <c r="I8" s="381"/>
      <c r="J8" s="381"/>
      <c r="K8" s="379"/>
      <c r="L8" s="381"/>
      <c r="M8" s="381"/>
      <c r="N8" s="381"/>
      <c r="O8" s="177"/>
    </row>
    <row r="9" spans="3:25" ht="14.4" customHeight="1" x14ac:dyDescent="0.3">
      <c r="C9" s="376" t="s">
        <v>11</v>
      </c>
      <c r="D9" s="376"/>
      <c r="E9" s="376"/>
      <c r="F9" s="376"/>
      <c r="G9" s="377">
        <v>15</v>
      </c>
      <c r="H9" s="377">
        <v>10</v>
      </c>
      <c r="I9" s="377">
        <v>4</v>
      </c>
      <c r="J9" s="377">
        <v>1</v>
      </c>
      <c r="K9" s="379">
        <f>2*H9+J9</f>
        <v>21</v>
      </c>
      <c r="L9" s="377">
        <v>168</v>
      </c>
      <c r="M9" s="377">
        <v>108</v>
      </c>
      <c r="N9" s="377">
        <f>L9-M9</f>
        <v>60</v>
      </c>
      <c r="O9" s="177">
        <f t="shared" ref="O9" si="2">L9/G9</f>
        <v>11.2</v>
      </c>
      <c r="V9"/>
      <c r="W9"/>
      <c r="X9"/>
      <c r="Y9"/>
    </row>
    <row r="10" spans="3:25" ht="14.4" customHeight="1" x14ac:dyDescent="0.3">
      <c r="C10" s="376"/>
      <c r="D10" s="376"/>
      <c r="E10" s="376"/>
      <c r="F10" s="376"/>
      <c r="G10" s="377"/>
      <c r="H10" s="377"/>
      <c r="I10" s="377"/>
      <c r="J10" s="377"/>
      <c r="K10" s="379"/>
      <c r="L10" s="377"/>
      <c r="M10" s="377"/>
      <c r="N10" s="377"/>
      <c r="O10" s="177"/>
      <c r="V10"/>
      <c r="W10"/>
      <c r="X10"/>
      <c r="Y10"/>
    </row>
    <row r="11" spans="3:25" ht="14.4" customHeight="1" x14ac:dyDescent="0.3">
      <c r="C11" s="380" t="s">
        <v>12</v>
      </c>
      <c r="D11" s="380"/>
      <c r="E11" s="380"/>
      <c r="F11" s="380"/>
      <c r="G11" s="381">
        <v>15</v>
      </c>
      <c r="H11" s="381">
        <v>9</v>
      </c>
      <c r="I11" s="381">
        <v>5</v>
      </c>
      <c r="J11" s="381">
        <v>1</v>
      </c>
      <c r="K11" s="379">
        <f t="shared" ref="K11" si="3">2*H11+J11</f>
        <v>19</v>
      </c>
      <c r="L11" s="381">
        <v>192</v>
      </c>
      <c r="M11" s="381">
        <v>173</v>
      </c>
      <c r="N11" s="381">
        <f t="shared" ref="N11" si="4">L11-M11</f>
        <v>19</v>
      </c>
      <c r="O11" s="177">
        <f t="shared" ref="O11" si="5">L11/G11</f>
        <v>12.8</v>
      </c>
      <c r="V11"/>
      <c r="W11"/>
      <c r="X11"/>
      <c r="Y11"/>
    </row>
    <row r="12" spans="3:25" ht="14.4" customHeight="1" x14ac:dyDescent="0.3">
      <c r="C12" s="380"/>
      <c r="D12" s="380"/>
      <c r="E12" s="380"/>
      <c r="F12" s="380"/>
      <c r="G12" s="381"/>
      <c r="H12" s="381"/>
      <c r="I12" s="381"/>
      <c r="J12" s="381"/>
      <c r="K12" s="379"/>
      <c r="L12" s="381"/>
      <c r="M12" s="381"/>
      <c r="N12" s="381"/>
      <c r="O12" s="177"/>
      <c r="V12"/>
      <c r="W12"/>
      <c r="X12"/>
      <c r="Y12"/>
    </row>
    <row r="13" spans="3:25" ht="14.4" customHeight="1" x14ac:dyDescent="0.3">
      <c r="C13" s="376" t="s">
        <v>14</v>
      </c>
      <c r="D13" s="376"/>
      <c r="E13" s="376"/>
      <c r="F13" s="376"/>
      <c r="G13" s="377">
        <v>15</v>
      </c>
      <c r="H13" s="377">
        <v>9</v>
      </c>
      <c r="I13" s="377">
        <v>6</v>
      </c>
      <c r="J13" s="377"/>
      <c r="K13" s="379">
        <f>2*H13+J13</f>
        <v>18</v>
      </c>
      <c r="L13" s="377">
        <v>200</v>
      </c>
      <c r="M13" s="377">
        <v>152</v>
      </c>
      <c r="N13" s="377">
        <f>L13-M13</f>
        <v>48</v>
      </c>
      <c r="O13" s="177">
        <f t="shared" ref="O13" si="6">L13/G13</f>
        <v>13.333333333333334</v>
      </c>
      <c r="V13"/>
      <c r="W13"/>
      <c r="X13"/>
      <c r="Y13"/>
    </row>
    <row r="14" spans="3:25" ht="14.4" customHeight="1" x14ac:dyDescent="0.3">
      <c r="C14" s="376"/>
      <c r="D14" s="376"/>
      <c r="E14" s="376"/>
      <c r="F14" s="376"/>
      <c r="G14" s="377"/>
      <c r="H14" s="377"/>
      <c r="I14" s="377"/>
      <c r="J14" s="377"/>
      <c r="K14" s="379"/>
      <c r="L14" s="377"/>
      <c r="M14" s="377"/>
      <c r="N14" s="377"/>
      <c r="O14" s="177"/>
      <c r="V14"/>
      <c r="W14"/>
      <c r="X14"/>
      <c r="Y14"/>
    </row>
    <row r="15" spans="3:25" ht="14.4" customHeight="1" x14ac:dyDescent="0.3">
      <c r="C15" s="380" t="s">
        <v>254</v>
      </c>
      <c r="D15" s="380"/>
      <c r="E15" s="380"/>
      <c r="F15" s="380"/>
      <c r="G15" s="381">
        <v>15</v>
      </c>
      <c r="H15" s="381">
        <v>8</v>
      </c>
      <c r="I15" s="381">
        <v>6</v>
      </c>
      <c r="J15" s="381">
        <v>1</v>
      </c>
      <c r="K15" s="379">
        <f>2*H15+J15</f>
        <v>17</v>
      </c>
      <c r="L15" s="381">
        <v>168</v>
      </c>
      <c r="M15" s="381">
        <v>167</v>
      </c>
      <c r="N15" s="381">
        <f>L15-M15</f>
        <v>1</v>
      </c>
      <c r="O15" s="177">
        <f t="shared" ref="O15" si="7">L15/G15</f>
        <v>11.2</v>
      </c>
      <c r="V15"/>
      <c r="W15"/>
      <c r="X15"/>
      <c r="Y15"/>
    </row>
    <row r="16" spans="3:25" ht="14.4" customHeight="1" x14ac:dyDescent="0.3">
      <c r="C16" s="380"/>
      <c r="D16" s="380"/>
      <c r="E16" s="380"/>
      <c r="F16" s="380"/>
      <c r="G16" s="381"/>
      <c r="H16" s="381"/>
      <c r="I16" s="381"/>
      <c r="J16" s="381"/>
      <c r="K16" s="379"/>
      <c r="L16" s="381"/>
      <c r="M16" s="381"/>
      <c r="N16" s="381"/>
      <c r="O16" s="177"/>
      <c r="V16"/>
      <c r="W16"/>
      <c r="X16"/>
      <c r="Y16"/>
    </row>
    <row r="17" spans="3:20" ht="14.4" customHeight="1" x14ac:dyDescent="0.3">
      <c r="C17" s="376" t="s">
        <v>108</v>
      </c>
      <c r="D17" s="376"/>
      <c r="E17" s="376"/>
      <c r="F17" s="376"/>
      <c r="G17" s="377">
        <v>15</v>
      </c>
      <c r="H17" s="377">
        <v>7</v>
      </c>
      <c r="I17" s="377">
        <v>8</v>
      </c>
      <c r="J17" s="377"/>
      <c r="K17" s="379">
        <f t="shared" ref="K17" si="8">2*H17+J17</f>
        <v>14</v>
      </c>
      <c r="L17" s="377">
        <v>147</v>
      </c>
      <c r="M17" s="377">
        <v>172</v>
      </c>
      <c r="N17" s="377">
        <f t="shared" ref="N17" si="9">L17-M17</f>
        <v>-25</v>
      </c>
      <c r="O17" s="177">
        <f t="shared" ref="O17" si="10">L17/G17</f>
        <v>9.8000000000000007</v>
      </c>
    </row>
    <row r="18" spans="3:20" ht="14.4" customHeight="1" x14ac:dyDescent="0.3">
      <c r="C18" s="376"/>
      <c r="D18" s="376"/>
      <c r="E18" s="376"/>
      <c r="F18" s="376"/>
      <c r="G18" s="377"/>
      <c r="H18" s="377"/>
      <c r="I18" s="377"/>
      <c r="J18" s="377"/>
      <c r="K18" s="379"/>
      <c r="L18" s="377"/>
      <c r="M18" s="377"/>
      <c r="N18" s="377"/>
      <c r="O18" s="177"/>
    </row>
    <row r="19" spans="3:20" ht="14.4" customHeight="1" x14ac:dyDescent="0.3">
      <c r="C19" s="380" t="s">
        <v>107</v>
      </c>
      <c r="D19" s="380"/>
      <c r="E19" s="380"/>
      <c r="F19" s="380"/>
      <c r="G19" s="381">
        <v>15</v>
      </c>
      <c r="H19" s="381">
        <v>4</v>
      </c>
      <c r="I19" s="381">
        <v>10</v>
      </c>
      <c r="J19" s="381">
        <v>1</v>
      </c>
      <c r="K19" s="379">
        <f t="shared" ref="K19" si="11">2*H19+J19</f>
        <v>9</v>
      </c>
      <c r="L19" s="381">
        <v>145</v>
      </c>
      <c r="M19" s="381">
        <v>195</v>
      </c>
      <c r="N19" s="381">
        <f>L19-M19</f>
        <v>-50</v>
      </c>
      <c r="O19" s="177">
        <f t="shared" ref="O19" si="12">L19/G19</f>
        <v>9.6666666666666661</v>
      </c>
    </row>
    <row r="20" spans="3:20" ht="14.4" customHeight="1" x14ac:dyDescent="0.3">
      <c r="C20" s="380"/>
      <c r="D20" s="380"/>
      <c r="E20" s="380"/>
      <c r="F20" s="380"/>
      <c r="G20" s="381"/>
      <c r="H20" s="381"/>
      <c r="I20" s="381"/>
      <c r="J20" s="381"/>
      <c r="K20" s="379"/>
      <c r="L20" s="381"/>
      <c r="M20" s="381"/>
      <c r="N20" s="381"/>
      <c r="O20" s="177"/>
    </row>
    <row r="21" spans="3:20" x14ac:dyDescent="0.3">
      <c r="C21" s="376" t="s">
        <v>15</v>
      </c>
      <c r="D21" s="376"/>
      <c r="E21" s="376"/>
      <c r="F21" s="376"/>
      <c r="G21" s="377">
        <v>15</v>
      </c>
      <c r="H21" s="378"/>
      <c r="I21" s="377">
        <v>14</v>
      </c>
      <c r="J21" s="377">
        <v>1</v>
      </c>
      <c r="K21" s="379">
        <f>2*H21+J21</f>
        <v>1</v>
      </c>
      <c r="L21" s="378">
        <v>96</v>
      </c>
      <c r="M21" s="378">
        <v>210</v>
      </c>
      <c r="N21" s="377">
        <f>L21-M21</f>
        <v>-114</v>
      </c>
      <c r="O21" s="177">
        <f t="shared" ref="O21" si="13">L21/G21</f>
        <v>6.4</v>
      </c>
    </row>
    <row r="22" spans="3:20" x14ac:dyDescent="0.3">
      <c r="C22" s="376"/>
      <c r="D22" s="376"/>
      <c r="E22" s="376"/>
      <c r="F22" s="376"/>
      <c r="G22" s="377"/>
      <c r="H22" s="378"/>
      <c r="I22" s="377"/>
      <c r="J22" s="377"/>
      <c r="K22" s="379"/>
      <c r="L22" s="378"/>
      <c r="M22" s="378"/>
      <c r="N22" s="377"/>
      <c r="O22" s="177"/>
    </row>
    <row r="23" spans="3:20" x14ac:dyDescent="0.3">
      <c r="C23" s="2"/>
      <c r="D23" s="151"/>
      <c r="E23" s="3"/>
      <c r="F23" s="3"/>
      <c r="G23" s="4"/>
      <c r="H23" s="152"/>
      <c r="I23" s="157">
        <v>2</v>
      </c>
      <c r="J23" s="4"/>
      <c r="K23" s="4"/>
      <c r="L23" s="4"/>
      <c r="M23" s="157">
        <v>3</v>
      </c>
      <c r="N23" s="171">
        <f>SUM(N7:N22)+L23-M23</f>
        <v>0</v>
      </c>
      <c r="O23" s="153"/>
    </row>
    <row r="24" spans="3:20" x14ac:dyDescent="0.3">
      <c r="C24" s="365" t="s">
        <v>220</v>
      </c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</row>
    <row r="26" spans="3:20" ht="15" thickBot="1" x14ac:dyDescent="0.35"/>
    <row r="27" spans="3:20" x14ac:dyDescent="0.3">
      <c r="C27" s="366" t="s">
        <v>107</v>
      </c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8"/>
    </row>
    <row r="28" spans="3:20" ht="15" customHeight="1" thickBot="1" x14ac:dyDescent="0.35">
      <c r="C28" s="369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1"/>
    </row>
    <row r="29" spans="3:20" ht="18.600000000000001" customHeight="1" thickBot="1" x14ac:dyDescent="0.35">
      <c r="C29" s="98" t="s">
        <v>16</v>
      </c>
      <c r="D29" s="372" t="s">
        <v>17</v>
      </c>
      <c r="E29" s="372"/>
      <c r="F29" s="372"/>
      <c r="G29" s="100" t="s">
        <v>18</v>
      </c>
      <c r="H29" s="99" t="s">
        <v>3</v>
      </c>
      <c r="I29" s="99" t="s">
        <v>19</v>
      </c>
      <c r="J29" s="99" t="s">
        <v>20</v>
      </c>
      <c r="K29" s="99" t="s">
        <v>21</v>
      </c>
      <c r="L29" s="99" t="s">
        <v>22</v>
      </c>
      <c r="M29" s="99" t="s">
        <v>23</v>
      </c>
      <c r="N29" s="99" t="s">
        <v>8</v>
      </c>
      <c r="O29" s="101" t="s">
        <v>9</v>
      </c>
      <c r="P29" s="102" t="s">
        <v>24</v>
      </c>
      <c r="Q29" s="103" t="s">
        <v>25</v>
      </c>
      <c r="R29" s="104" t="s">
        <v>26</v>
      </c>
      <c r="S29" s="105" t="s">
        <v>27</v>
      </c>
      <c r="T29" s="102" t="s">
        <v>28</v>
      </c>
    </row>
    <row r="30" spans="3:20" ht="16.2" customHeight="1" x14ac:dyDescent="0.3">
      <c r="C30" s="82"/>
      <c r="D30" s="373" t="s">
        <v>111</v>
      </c>
      <c r="E30" s="374"/>
      <c r="F30" s="375"/>
      <c r="G30" s="83"/>
      <c r="H30" s="84">
        <v>13</v>
      </c>
      <c r="I30" s="84">
        <v>48</v>
      </c>
      <c r="J30" s="84">
        <v>19</v>
      </c>
      <c r="K30" s="84">
        <v>3</v>
      </c>
      <c r="L30" s="84"/>
      <c r="M30" s="84"/>
      <c r="N30" s="84">
        <v>3</v>
      </c>
      <c r="O30" s="84">
        <v>13</v>
      </c>
      <c r="P30" s="85"/>
      <c r="Q30" s="86">
        <f>J30/I30</f>
        <v>0.39583333333333331</v>
      </c>
      <c r="R30" s="87">
        <f>((J30+K30)+(2*L30)+(3*M30))/I30</f>
        <v>0.45833333333333331</v>
      </c>
      <c r="S30" s="88">
        <v>3</v>
      </c>
      <c r="T30" s="89">
        <v>2</v>
      </c>
    </row>
    <row r="31" spans="3:20" ht="15.6" x14ac:dyDescent="0.3">
      <c r="C31" s="13"/>
      <c r="D31" s="228" t="s">
        <v>210</v>
      </c>
      <c r="E31" s="228"/>
      <c r="F31" s="228"/>
      <c r="G31" s="14"/>
      <c r="H31" s="15">
        <v>12</v>
      </c>
      <c r="I31" s="15">
        <v>44</v>
      </c>
      <c r="J31" s="15">
        <v>21</v>
      </c>
      <c r="K31" s="15">
        <v>2</v>
      </c>
      <c r="L31" s="15">
        <v>1</v>
      </c>
      <c r="M31" s="15"/>
      <c r="N31" s="15">
        <v>12</v>
      </c>
      <c r="O31" s="15">
        <v>18</v>
      </c>
      <c r="P31" s="16"/>
      <c r="Q31" s="17">
        <f t="shared" ref="Q31:Q52" si="14">J31/I31</f>
        <v>0.47727272727272729</v>
      </c>
      <c r="R31" s="18">
        <f t="shared" ref="R31:R53" si="15">((J31+K31)+(2*L31)+(3*M31))/I31</f>
        <v>0.56818181818181823</v>
      </c>
      <c r="S31" s="19">
        <v>1</v>
      </c>
      <c r="T31" s="20">
        <v>4</v>
      </c>
    </row>
    <row r="32" spans="3:20" ht="15.6" customHeight="1" x14ac:dyDescent="0.3">
      <c r="C32" s="90"/>
      <c r="D32" s="360" t="s">
        <v>112</v>
      </c>
      <c r="E32" s="360"/>
      <c r="F32" s="360"/>
      <c r="G32" s="91"/>
      <c r="H32" s="92">
        <v>12</v>
      </c>
      <c r="I32" s="92">
        <v>40</v>
      </c>
      <c r="J32" s="92">
        <v>23</v>
      </c>
      <c r="K32" s="92">
        <v>4</v>
      </c>
      <c r="L32" s="92">
        <v>1</v>
      </c>
      <c r="M32" s="92">
        <v>7</v>
      </c>
      <c r="N32" s="92">
        <v>27</v>
      </c>
      <c r="O32" s="92">
        <v>18</v>
      </c>
      <c r="P32" s="93"/>
      <c r="Q32" s="94">
        <f t="shared" si="14"/>
        <v>0.57499999999999996</v>
      </c>
      <c r="R32" s="95">
        <f t="shared" si="15"/>
        <v>1.25</v>
      </c>
      <c r="S32" s="96">
        <v>1</v>
      </c>
      <c r="T32" s="97">
        <v>1</v>
      </c>
    </row>
    <row r="33" spans="3:20" ht="16.2" customHeight="1" x14ac:dyDescent="0.3">
      <c r="C33" s="13"/>
      <c r="D33" s="228" t="s">
        <v>113</v>
      </c>
      <c r="E33" s="228"/>
      <c r="F33" s="228"/>
      <c r="G33" s="14"/>
      <c r="H33" s="15">
        <v>2</v>
      </c>
      <c r="I33" s="21">
        <v>7</v>
      </c>
      <c r="J33" s="21">
        <v>5</v>
      </c>
      <c r="K33" s="21"/>
      <c r="L33" s="21"/>
      <c r="M33" s="21"/>
      <c r="N33" s="21"/>
      <c r="O33" s="21">
        <v>4</v>
      </c>
      <c r="P33" s="22"/>
      <c r="Q33" s="17">
        <f t="shared" si="14"/>
        <v>0.7142857142857143</v>
      </c>
      <c r="R33" s="18">
        <f t="shared" si="15"/>
        <v>0.7142857142857143</v>
      </c>
      <c r="S33" s="19"/>
      <c r="T33" s="20">
        <v>2</v>
      </c>
    </row>
    <row r="34" spans="3:20" ht="15.6" x14ac:dyDescent="0.3">
      <c r="C34" s="90"/>
      <c r="D34" s="360" t="s">
        <v>114</v>
      </c>
      <c r="E34" s="360"/>
      <c r="F34" s="360"/>
      <c r="G34" s="91"/>
      <c r="H34" s="92">
        <v>14</v>
      </c>
      <c r="I34" s="92">
        <v>44</v>
      </c>
      <c r="J34" s="92">
        <v>21</v>
      </c>
      <c r="K34" s="92">
        <v>5</v>
      </c>
      <c r="L34" s="92"/>
      <c r="M34" s="92">
        <v>3</v>
      </c>
      <c r="N34" s="92">
        <v>13</v>
      </c>
      <c r="O34" s="92">
        <v>15</v>
      </c>
      <c r="P34" s="93">
        <v>1</v>
      </c>
      <c r="Q34" s="94">
        <f t="shared" si="14"/>
        <v>0.47727272727272729</v>
      </c>
      <c r="R34" s="95">
        <f t="shared" si="15"/>
        <v>0.79545454545454541</v>
      </c>
      <c r="S34" s="96">
        <v>2</v>
      </c>
      <c r="T34" s="97">
        <v>6</v>
      </c>
    </row>
    <row r="35" spans="3:20" ht="15.6" customHeight="1" x14ac:dyDescent="0.3">
      <c r="C35" s="13"/>
      <c r="D35" s="228" t="s">
        <v>209</v>
      </c>
      <c r="E35" s="228"/>
      <c r="F35" s="228"/>
      <c r="G35" s="14"/>
      <c r="H35" s="15">
        <v>13</v>
      </c>
      <c r="I35" s="15">
        <v>41</v>
      </c>
      <c r="J35" s="15">
        <v>12</v>
      </c>
      <c r="K35" s="15">
        <v>3</v>
      </c>
      <c r="L35" s="21"/>
      <c r="M35" s="21">
        <v>2</v>
      </c>
      <c r="N35" s="15">
        <v>12</v>
      </c>
      <c r="O35" s="15">
        <v>12</v>
      </c>
      <c r="P35" s="16">
        <v>1</v>
      </c>
      <c r="Q35" s="17">
        <f t="shared" si="14"/>
        <v>0.29268292682926828</v>
      </c>
      <c r="R35" s="18">
        <f t="shared" si="15"/>
        <v>0.51219512195121952</v>
      </c>
      <c r="S35" s="19">
        <v>4</v>
      </c>
      <c r="T35" s="20">
        <v>3</v>
      </c>
    </row>
    <row r="36" spans="3:20" ht="16.2" customHeight="1" x14ac:dyDescent="0.3">
      <c r="C36" s="90"/>
      <c r="D36" s="360" t="s">
        <v>115</v>
      </c>
      <c r="E36" s="360"/>
      <c r="F36" s="360"/>
      <c r="G36" s="91"/>
      <c r="H36" s="92">
        <v>15</v>
      </c>
      <c r="I36" s="92">
        <v>43</v>
      </c>
      <c r="J36" s="92">
        <v>8</v>
      </c>
      <c r="K36" s="92">
        <v>2</v>
      </c>
      <c r="L36" s="92">
        <v>1</v>
      </c>
      <c r="M36" s="92"/>
      <c r="N36" s="92">
        <v>7</v>
      </c>
      <c r="O36" s="92">
        <v>3</v>
      </c>
      <c r="P36" s="93"/>
      <c r="Q36" s="94">
        <f t="shared" si="14"/>
        <v>0.18604651162790697</v>
      </c>
      <c r="R36" s="95">
        <f t="shared" si="15"/>
        <v>0.27906976744186046</v>
      </c>
      <c r="S36" s="96">
        <v>3</v>
      </c>
      <c r="T36" s="97">
        <v>3</v>
      </c>
    </row>
    <row r="37" spans="3:20" ht="15.6" x14ac:dyDescent="0.3">
      <c r="C37" s="23"/>
      <c r="D37" s="228" t="s">
        <v>116</v>
      </c>
      <c r="E37" s="228"/>
      <c r="F37" s="228"/>
      <c r="G37" s="14"/>
      <c r="H37" s="15">
        <v>15</v>
      </c>
      <c r="I37" s="15">
        <v>49</v>
      </c>
      <c r="J37" s="15">
        <v>27</v>
      </c>
      <c r="K37" s="15">
        <v>2</v>
      </c>
      <c r="L37" s="15"/>
      <c r="M37" s="15"/>
      <c r="N37" s="15">
        <v>12</v>
      </c>
      <c r="O37" s="15">
        <v>11</v>
      </c>
      <c r="P37" s="16"/>
      <c r="Q37" s="17">
        <f t="shared" si="14"/>
        <v>0.55102040816326525</v>
      </c>
      <c r="R37" s="18">
        <f t="shared" si="15"/>
        <v>0.59183673469387754</v>
      </c>
      <c r="S37" s="24">
        <v>1</v>
      </c>
      <c r="T37" s="20">
        <v>10</v>
      </c>
    </row>
    <row r="38" spans="3:20" ht="15.6" customHeight="1" x14ac:dyDescent="0.3">
      <c r="C38" s="90"/>
      <c r="D38" s="360" t="s">
        <v>117</v>
      </c>
      <c r="E38" s="360"/>
      <c r="F38" s="360"/>
      <c r="G38" s="91"/>
      <c r="H38" s="92">
        <v>13</v>
      </c>
      <c r="I38" s="92">
        <v>37</v>
      </c>
      <c r="J38" s="92">
        <v>16</v>
      </c>
      <c r="K38" s="92">
        <v>1</v>
      </c>
      <c r="L38" s="92"/>
      <c r="M38" s="92"/>
      <c r="N38" s="92">
        <v>15</v>
      </c>
      <c r="O38" s="92">
        <v>10</v>
      </c>
      <c r="P38" s="93">
        <v>1</v>
      </c>
      <c r="Q38" s="94">
        <f t="shared" si="14"/>
        <v>0.43243243243243246</v>
      </c>
      <c r="R38" s="95">
        <f t="shared" si="15"/>
        <v>0.45945945945945948</v>
      </c>
      <c r="S38" s="96">
        <v>4</v>
      </c>
      <c r="T38" s="97"/>
    </row>
    <row r="39" spans="3:20" ht="16.2" customHeight="1" x14ac:dyDescent="0.3">
      <c r="C39" s="23"/>
      <c r="D39" s="359" t="s">
        <v>204</v>
      </c>
      <c r="E39" s="359"/>
      <c r="F39" s="359"/>
      <c r="G39" s="25"/>
      <c r="H39" s="21">
        <v>14</v>
      </c>
      <c r="I39" s="21">
        <v>49</v>
      </c>
      <c r="J39" s="21">
        <v>22</v>
      </c>
      <c r="K39" s="21">
        <v>3</v>
      </c>
      <c r="L39" s="21"/>
      <c r="M39" s="21"/>
      <c r="N39" s="21">
        <v>16</v>
      </c>
      <c r="O39" s="21">
        <v>14</v>
      </c>
      <c r="P39" s="22">
        <v>2</v>
      </c>
      <c r="Q39" s="17">
        <f t="shared" ref="Q39" si="16">J39/I39</f>
        <v>0.44897959183673469</v>
      </c>
      <c r="R39" s="18">
        <f t="shared" ref="R39" si="17">((J39+K39)+(2*L39)+(3*M39))/I39</f>
        <v>0.51020408163265307</v>
      </c>
      <c r="S39" s="24">
        <v>4</v>
      </c>
      <c r="T39" s="26">
        <v>1</v>
      </c>
    </row>
    <row r="40" spans="3:20" ht="15.6" x14ac:dyDescent="0.3">
      <c r="C40" s="90"/>
      <c r="D40" s="360" t="s">
        <v>203</v>
      </c>
      <c r="E40" s="360"/>
      <c r="F40" s="360"/>
      <c r="G40" s="91"/>
      <c r="H40" s="92">
        <v>9</v>
      </c>
      <c r="I40" s="92">
        <v>29</v>
      </c>
      <c r="J40" s="92">
        <v>14</v>
      </c>
      <c r="K40" s="92">
        <v>5</v>
      </c>
      <c r="L40" s="92"/>
      <c r="M40" s="92"/>
      <c r="N40" s="92">
        <v>6</v>
      </c>
      <c r="O40" s="92">
        <v>7</v>
      </c>
      <c r="P40" s="93"/>
      <c r="Q40" s="94">
        <f t="shared" si="14"/>
        <v>0.48275862068965519</v>
      </c>
      <c r="R40" s="95">
        <f t="shared" si="15"/>
        <v>0.65517241379310343</v>
      </c>
      <c r="S40" s="96">
        <v>1</v>
      </c>
      <c r="T40" s="97"/>
    </row>
    <row r="41" spans="3:20" ht="15.6" customHeight="1" x14ac:dyDescent="0.3">
      <c r="C41" s="13"/>
      <c r="D41" s="219" t="s">
        <v>251</v>
      </c>
      <c r="E41" s="219"/>
      <c r="F41" s="219"/>
      <c r="G41" s="14"/>
      <c r="H41" s="15">
        <v>6</v>
      </c>
      <c r="I41" s="15">
        <v>16</v>
      </c>
      <c r="J41" s="15">
        <v>9</v>
      </c>
      <c r="K41" s="15">
        <v>2</v>
      </c>
      <c r="L41" s="15"/>
      <c r="M41" s="15">
        <v>1</v>
      </c>
      <c r="N41" s="15">
        <v>7</v>
      </c>
      <c r="O41" s="15">
        <v>7</v>
      </c>
      <c r="P41" s="16">
        <v>1</v>
      </c>
      <c r="Q41" s="17">
        <f t="shared" ref="Q41" si="18">J41/I41</f>
        <v>0.5625</v>
      </c>
      <c r="R41" s="18">
        <f t="shared" ref="R41" si="19">((J41+K41)+(2*L41)+(3*M41))/I41</f>
        <v>0.875</v>
      </c>
      <c r="S41" s="19">
        <v>1</v>
      </c>
      <c r="T41" s="20"/>
    </row>
    <row r="42" spans="3:20" ht="16.2" customHeight="1" x14ac:dyDescent="0.3">
      <c r="C42" s="90"/>
      <c r="D42" s="353" t="s">
        <v>205</v>
      </c>
      <c r="E42" s="353"/>
      <c r="F42" s="353"/>
      <c r="G42" s="91"/>
      <c r="H42" s="92">
        <v>5</v>
      </c>
      <c r="I42" s="92">
        <v>15</v>
      </c>
      <c r="J42" s="92">
        <v>5</v>
      </c>
      <c r="K42" s="92">
        <v>2</v>
      </c>
      <c r="L42" s="92"/>
      <c r="M42" s="92">
        <v>1</v>
      </c>
      <c r="N42" s="92">
        <v>4</v>
      </c>
      <c r="O42" s="92">
        <v>2</v>
      </c>
      <c r="P42" s="93"/>
      <c r="Q42" s="94">
        <f t="shared" si="14"/>
        <v>0.33333333333333331</v>
      </c>
      <c r="R42" s="95">
        <f t="shared" si="15"/>
        <v>0.66666666666666663</v>
      </c>
      <c r="S42" s="96">
        <v>1</v>
      </c>
      <c r="T42" s="97"/>
    </row>
    <row r="43" spans="3:20" ht="15.6" x14ac:dyDescent="0.3">
      <c r="C43" s="23"/>
      <c r="D43" s="221" t="s">
        <v>208</v>
      </c>
      <c r="E43" s="221"/>
      <c r="F43" s="221"/>
      <c r="G43" s="14"/>
      <c r="H43" s="15">
        <v>4</v>
      </c>
      <c r="I43" s="15">
        <v>11</v>
      </c>
      <c r="J43" s="15">
        <v>5</v>
      </c>
      <c r="K43" s="15">
        <v>2</v>
      </c>
      <c r="L43" s="15"/>
      <c r="M43" s="21"/>
      <c r="N43" s="15">
        <v>3</v>
      </c>
      <c r="O43" s="15">
        <v>4</v>
      </c>
      <c r="P43" s="16"/>
      <c r="Q43" s="17">
        <f t="shared" si="14"/>
        <v>0.45454545454545453</v>
      </c>
      <c r="R43" s="18">
        <f t="shared" si="15"/>
        <v>0.63636363636363635</v>
      </c>
      <c r="S43" s="19">
        <v>1</v>
      </c>
      <c r="T43" s="20"/>
    </row>
    <row r="44" spans="3:20" ht="15.6" customHeight="1" x14ac:dyDescent="0.3">
      <c r="C44" s="90"/>
      <c r="D44" s="361" t="s">
        <v>211</v>
      </c>
      <c r="E44" s="361"/>
      <c r="F44" s="361"/>
      <c r="G44" s="91"/>
      <c r="H44" s="92">
        <v>4</v>
      </c>
      <c r="I44" s="92">
        <v>9</v>
      </c>
      <c r="J44" s="92">
        <v>5</v>
      </c>
      <c r="K44" s="92"/>
      <c r="L44" s="92"/>
      <c r="M44" s="92"/>
      <c r="N44" s="92"/>
      <c r="O44" s="92"/>
      <c r="P44" s="93"/>
      <c r="Q44" s="94">
        <f t="shared" si="14"/>
        <v>0.55555555555555558</v>
      </c>
      <c r="R44" s="95">
        <f t="shared" si="15"/>
        <v>0.55555555555555558</v>
      </c>
      <c r="S44" s="96"/>
      <c r="T44" s="97"/>
    </row>
    <row r="45" spans="3:20" ht="16.2" customHeight="1" x14ac:dyDescent="0.3">
      <c r="C45" s="23"/>
      <c r="D45" s="233" t="s">
        <v>270</v>
      </c>
      <c r="E45" s="234"/>
      <c r="F45" s="235"/>
      <c r="G45" s="78"/>
      <c r="H45" s="71">
        <v>1</v>
      </c>
      <c r="I45" s="71">
        <v>3</v>
      </c>
      <c r="J45" s="15"/>
      <c r="K45" s="15"/>
      <c r="L45" s="15"/>
      <c r="M45" s="15"/>
      <c r="N45" s="15"/>
      <c r="O45" s="15"/>
      <c r="P45" s="16"/>
      <c r="Q45" s="17">
        <f t="shared" si="14"/>
        <v>0</v>
      </c>
      <c r="R45" s="18">
        <f t="shared" si="15"/>
        <v>0</v>
      </c>
      <c r="S45" s="19"/>
      <c r="T45" s="20">
        <v>1</v>
      </c>
    </row>
    <row r="46" spans="3:20" ht="15.6" x14ac:dyDescent="0.3">
      <c r="C46" s="90"/>
      <c r="D46" s="353" t="s">
        <v>252</v>
      </c>
      <c r="E46" s="353"/>
      <c r="F46" s="353"/>
      <c r="G46" s="91"/>
      <c r="H46" s="92">
        <v>1</v>
      </c>
      <c r="I46" s="92">
        <v>2</v>
      </c>
      <c r="J46" s="92">
        <v>1</v>
      </c>
      <c r="K46" s="92"/>
      <c r="L46" s="92"/>
      <c r="M46" s="92"/>
      <c r="N46" s="92"/>
      <c r="O46" s="92"/>
      <c r="P46" s="93"/>
      <c r="Q46" s="94">
        <f t="shared" si="14"/>
        <v>0.5</v>
      </c>
      <c r="R46" s="95">
        <f t="shared" si="15"/>
        <v>0.5</v>
      </c>
      <c r="S46" s="96"/>
      <c r="T46" s="97">
        <v>2</v>
      </c>
    </row>
    <row r="47" spans="3:20" ht="15.6" customHeight="1" x14ac:dyDescent="0.3">
      <c r="C47" s="137"/>
      <c r="D47" s="233" t="s">
        <v>313</v>
      </c>
      <c r="E47" s="234"/>
      <c r="F47" s="235"/>
      <c r="G47" s="78"/>
      <c r="H47" s="71">
        <v>3</v>
      </c>
      <c r="I47" s="71">
        <v>10</v>
      </c>
      <c r="J47" s="71">
        <v>4</v>
      </c>
      <c r="K47" s="71">
        <v>1</v>
      </c>
      <c r="L47" s="71"/>
      <c r="M47" s="71"/>
      <c r="N47" s="71">
        <v>1</v>
      </c>
      <c r="O47" s="71">
        <v>2</v>
      </c>
      <c r="P47" s="21"/>
      <c r="Q47" s="18">
        <f t="shared" si="14"/>
        <v>0.4</v>
      </c>
      <c r="R47" s="18">
        <f t="shared" si="15"/>
        <v>0.5</v>
      </c>
      <c r="S47" s="80"/>
      <c r="T47" s="81"/>
    </row>
    <row r="48" spans="3:20" ht="16.2" customHeight="1" x14ac:dyDescent="0.3">
      <c r="C48" s="142"/>
      <c r="D48" s="362" t="s">
        <v>311</v>
      </c>
      <c r="E48" s="363"/>
      <c r="F48" s="364"/>
      <c r="G48" s="143"/>
      <c r="H48" s="144">
        <v>1</v>
      </c>
      <c r="I48" s="144">
        <v>3</v>
      </c>
      <c r="J48" s="144"/>
      <c r="K48" s="144"/>
      <c r="L48" s="144"/>
      <c r="M48" s="144"/>
      <c r="N48" s="144"/>
      <c r="O48" s="144"/>
      <c r="P48" s="92"/>
      <c r="Q48" s="95">
        <f t="shared" si="14"/>
        <v>0</v>
      </c>
      <c r="R48" s="95">
        <f t="shared" si="15"/>
        <v>0</v>
      </c>
      <c r="S48" s="145"/>
      <c r="T48" s="146"/>
    </row>
    <row r="49" spans="3:20" ht="15.6" x14ac:dyDescent="0.3">
      <c r="C49" s="137"/>
      <c r="D49" s="233" t="s">
        <v>202</v>
      </c>
      <c r="E49" s="234"/>
      <c r="F49" s="235"/>
      <c r="G49" s="78"/>
      <c r="H49" s="71">
        <v>2</v>
      </c>
      <c r="I49" s="71">
        <v>7</v>
      </c>
      <c r="J49" s="71">
        <v>1</v>
      </c>
      <c r="K49" s="71"/>
      <c r="L49" s="71"/>
      <c r="M49" s="71"/>
      <c r="N49" s="71"/>
      <c r="O49" s="71">
        <v>1</v>
      </c>
      <c r="P49" s="21"/>
      <c r="Q49" s="18">
        <f t="shared" si="14"/>
        <v>0.14285714285714285</v>
      </c>
      <c r="R49" s="18">
        <f t="shared" si="15"/>
        <v>0.14285714285714285</v>
      </c>
      <c r="S49" s="80"/>
      <c r="T49" s="81"/>
    </row>
    <row r="50" spans="3:20" ht="15.6" x14ac:dyDescent="0.3">
      <c r="C50" s="142"/>
      <c r="D50" s="362"/>
      <c r="E50" s="363"/>
      <c r="F50" s="364"/>
      <c r="G50" s="143"/>
      <c r="H50" s="144"/>
      <c r="I50" s="144"/>
      <c r="J50" s="144"/>
      <c r="K50" s="144"/>
      <c r="L50" s="144"/>
      <c r="M50" s="144"/>
      <c r="N50" s="144"/>
      <c r="O50" s="144"/>
      <c r="P50" s="92"/>
      <c r="Q50" s="95" t="e">
        <f t="shared" si="14"/>
        <v>#DIV/0!</v>
      </c>
      <c r="R50" s="95" t="e">
        <f t="shared" si="15"/>
        <v>#DIV/0!</v>
      </c>
      <c r="S50" s="145"/>
      <c r="T50" s="146"/>
    </row>
    <row r="51" spans="3:20" ht="15.6" x14ac:dyDescent="0.3">
      <c r="C51" s="137"/>
      <c r="D51" s="233"/>
      <c r="E51" s="234"/>
      <c r="F51" s="235"/>
      <c r="G51" s="78"/>
      <c r="H51" s="71"/>
      <c r="I51" s="71"/>
      <c r="J51" s="71"/>
      <c r="K51" s="71"/>
      <c r="L51" s="71"/>
      <c r="M51" s="71"/>
      <c r="N51" s="71"/>
      <c r="O51" s="71"/>
      <c r="P51" s="21"/>
      <c r="Q51" s="18" t="e">
        <f t="shared" si="14"/>
        <v>#DIV/0!</v>
      </c>
      <c r="R51" s="18" t="e">
        <f t="shared" si="15"/>
        <v>#DIV/0!</v>
      </c>
      <c r="S51" s="80"/>
      <c r="T51" s="81"/>
    </row>
    <row r="52" spans="3:20" ht="16.2" customHeight="1" thickBot="1" x14ac:dyDescent="0.35">
      <c r="C52" s="147"/>
      <c r="D52" s="209" t="s">
        <v>29</v>
      </c>
      <c r="E52" s="210"/>
      <c r="F52" s="211"/>
      <c r="G52" s="143"/>
      <c r="H52" s="144">
        <v>7</v>
      </c>
      <c r="I52" s="144">
        <v>19</v>
      </c>
      <c r="J52" s="144">
        <v>8</v>
      </c>
      <c r="K52" s="144">
        <v>2</v>
      </c>
      <c r="L52" s="144"/>
      <c r="M52" s="144"/>
      <c r="N52" s="144">
        <v>7</v>
      </c>
      <c r="O52" s="144">
        <v>4</v>
      </c>
      <c r="P52" s="148">
        <v>1</v>
      </c>
      <c r="Q52" s="94">
        <f t="shared" si="14"/>
        <v>0.42105263157894735</v>
      </c>
      <c r="R52" s="95">
        <f t="shared" si="15"/>
        <v>0.52631578947368418</v>
      </c>
      <c r="S52" s="145">
        <v>1</v>
      </c>
      <c r="T52" s="146"/>
    </row>
    <row r="53" spans="3:20" ht="15" customHeight="1" x14ac:dyDescent="0.3">
      <c r="C53" s="354"/>
      <c r="D53" s="355" t="s">
        <v>30</v>
      </c>
      <c r="E53" s="356"/>
      <c r="F53" s="356"/>
      <c r="G53" s="249"/>
      <c r="H53" s="349">
        <f t="shared" ref="H53:P53" si="20">SUM(H30:H52)</f>
        <v>166</v>
      </c>
      <c r="I53" s="349">
        <f t="shared" si="20"/>
        <v>526</v>
      </c>
      <c r="J53" s="349">
        <f t="shared" si="20"/>
        <v>226</v>
      </c>
      <c r="K53" s="349">
        <f t="shared" si="20"/>
        <v>39</v>
      </c>
      <c r="L53" s="349">
        <f t="shared" si="20"/>
        <v>3</v>
      </c>
      <c r="M53" s="349">
        <f t="shared" si="20"/>
        <v>14</v>
      </c>
      <c r="N53" s="349">
        <f t="shared" si="20"/>
        <v>145</v>
      </c>
      <c r="O53" s="349">
        <f t="shared" si="20"/>
        <v>145</v>
      </c>
      <c r="P53" s="349">
        <f t="shared" si="20"/>
        <v>7</v>
      </c>
      <c r="Q53" s="351">
        <f>J53/I53</f>
        <v>0.42965779467680609</v>
      </c>
      <c r="R53" s="351">
        <f t="shared" si="15"/>
        <v>0.59505703422053235</v>
      </c>
      <c r="S53" s="349">
        <f>SUM(S30:S52)</f>
        <v>28</v>
      </c>
      <c r="T53" s="337">
        <f>SUM(T30:T52)</f>
        <v>35</v>
      </c>
    </row>
    <row r="54" spans="3:20" ht="15" customHeight="1" thickBot="1" x14ac:dyDescent="0.35">
      <c r="C54" s="248"/>
      <c r="D54" s="357"/>
      <c r="E54" s="358"/>
      <c r="F54" s="358"/>
      <c r="G54" s="250"/>
      <c r="H54" s="350"/>
      <c r="I54" s="350"/>
      <c r="J54" s="350"/>
      <c r="K54" s="350"/>
      <c r="L54" s="350"/>
      <c r="M54" s="350"/>
      <c r="N54" s="350"/>
      <c r="O54" s="350"/>
      <c r="P54" s="350"/>
      <c r="Q54" s="352"/>
      <c r="R54" s="352"/>
      <c r="S54" s="350"/>
      <c r="T54" s="338"/>
    </row>
    <row r="56" spans="3:20" ht="15" thickBot="1" x14ac:dyDescent="0.35"/>
    <row r="57" spans="3:20" x14ac:dyDescent="0.3">
      <c r="C57" s="339" t="s">
        <v>12</v>
      </c>
      <c r="D57" s="340"/>
      <c r="E57" s="340"/>
      <c r="F57" s="340"/>
      <c r="G57" s="340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40"/>
      <c r="T57" s="341"/>
    </row>
    <row r="58" spans="3:20" ht="15" thickBot="1" x14ac:dyDescent="0.35">
      <c r="C58" s="342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4"/>
    </row>
    <row r="59" spans="3:20" ht="18.600000000000001" thickBot="1" x14ac:dyDescent="0.35">
      <c r="C59" s="34" t="s">
        <v>16</v>
      </c>
      <c r="D59" s="345" t="s">
        <v>17</v>
      </c>
      <c r="E59" s="345"/>
      <c r="F59" s="345"/>
      <c r="G59" s="36" t="s">
        <v>18</v>
      </c>
      <c r="H59" s="35" t="s">
        <v>3</v>
      </c>
      <c r="I59" s="35" t="s">
        <v>19</v>
      </c>
      <c r="J59" s="35" t="s">
        <v>20</v>
      </c>
      <c r="K59" s="35" t="s">
        <v>21</v>
      </c>
      <c r="L59" s="35" t="s">
        <v>22</v>
      </c>
      <c r="M59" s="35" t="s">
        <v>23</v>
      </c>
      <c r="N59" s="35" t="s">
        <v>8</v>
      </c>
      <c r="O59" s="37" t="s">
        <v>9</v>
      </c>
      <c r="P59" s="38" t="s">
        <v>24</v>
      </c>
      <c r="Q59" s="39" t="s">
        <v>25</v>
      </c>
      <c r="R59" s="40" t="s">
        <v>26</v>
      </c>
      <c r="S59" s="41" t="s">
        <v>27</v>
      </c>
      <c r="T59" s="38" t="s">
        <v>28</v>
      </c>
    </row>
    <row r="60" spans="3:20" ht="15.6" x14ac:dyDescent="0.3">
      <c r="C60" s="42">
        <v>99</v>
      </c>
      <c r="D60" s="346" t="s">
        <v>31</v>
      </c>
      <c r="E60" s="347"/>
      <c r="F60" s="348"/>
      <c r="G60" s="43" t="s">
        <v>32</v>
      </c>
      <c r="H60" s="44">
        <v>10</v>
      </c>
      <c r="I60" s="44">
        <v>34</v>
      </c>
      <c r="J60" s="44">
        <v>19</v>
      </c>
      <c r="K60" s="44">
        <v>4</v>
      </c>
      <c r="L60" s="44"/>
      <c r="M60" s="44">
        <v>4</v>
      </c>
      <c r="N60" s="44">
        <v>20</v>
      </c>
      <c r="O60" s="44">
        <v>22</v>
      </c>
      <c r="P60" s="45"/>
      <c r="Q60" s="46">
        <f>J60/I60</f>
        <v>0.55882352941176472</v>
      </c>
      <c r="R60" s="47">
        <f>((J60+K60)+(2*L60)+(3*M60))/I60</f>
        <v>1.0294117647058822</v>
      </c>
      <c r="S60" s="48">
        <v>4</v>
      </c>
      <c r="T60" s="49"/>
    </row>
    <row r="61" spans="3:20" ht="15.6" x14ac:dyDescent="0.3">
      <c r="C61" s="13"/>
      <c r="D61" s="226" t="s">
        <v>110</v>
      </c>
      <c r="E61" s="226"/>
      <c r="F61" s="226"/>
      <c r="G61" s="14" t="s">
        <v>41</v>
      </c>
      <c r="H61" s="15">
        <v>6</v>
      </c>
      <c r="I61" s="15">
        <v>22</v>
      </c>
      <c r="J61" s="15">
        <v>14</v>
      </c>
      <c r="K61" s="15">
        <v>3</v>
      </c>
      <c r="L61" s="15"/>
      <c r="M61" s="15">
        <v>2</v>
      </c>
      <c r="N61" s="15">
        <v>9</v>
      </c>
      <c r="O61" s="15">
        <v>10</v>
      </c>
      <c r="P61" s="16"/>
      <c r="Q61" s="17">
        <f t="shared" ref="Q61:Q80" si="21">J61/I61</f>
        <v>0.63636363636363635</v>
      </c>
      <c r="R61" s="18">
        <f t="shared" ref="R61:R88" si="22">((J61+K61)+(2*L61)+(3*M61))/I61</f>
        <v>1.0454545454545454</v>
      </c>
      <c r="S61" s="19"/>
      <c r="T61" s="20"/>
    </row>
    <row r="62" spans="3:20" ht="15.6" x14ac:dyDescent="0.3">
      <c r="C62" s="90">
        <v>96</v>
      </c>
      <c r="D62" s="226" t="s">
        <v>35</v>
      </c>
      <c r="E62" s="226"/>
      <c r="F62" s="226"/>
      <c r="G62" s="91" t="s">
        <v>36</v>
      </c>
      <c r="H62" s="52">
        <v>15</v>
      </c>
      <c r="I62" s="52">
        <v>45</v>
      </c>
      <c r="J62" s="52">
        <v>26</v>
      </c>
      <c r="K62" s="52">
        <v>5</v>
      </c>
      <c r="L62" s="52">
        <v>3</v>
      </c>
      <c r="M62" s="52">
        <v>8</v>
      </c>
      <c r="N62" s="52">
        <v>27</v>
      </c>
      <c r="O62" s="52">
        <v>24</v>
      </c>
      <c r="P62" s="53"/>
      <c r="Q62" s="132">
        <f t="shared" si="21"/>
        <v>0.57777777777777772</v>
      </c>
      <c r="R62" s="133">
        <f t="shared" si="22"/>
        <v>1.3555555555555556</v>
      </c>
      <c r="S62" s="56">
        <v>5</v>
      </c>
      <c r="T62" s="57">
        <v>5</v>
      </c>
    </row>
    <row r="63" spans="3:20" ht="15.6" x14ac:dyDescent="0.3">
      <c r="C63" s="13">
        <v>32</v>
      </c>
      <c r="D63" s="251" t="s">
        <v>34</v>
      </c>
      <c r="E63" s="251"/>
      <c r="F63" s="251"/>
      <c r="G63" s="25" t="s">
        <v>38</v>
      </c>
      <c r="H63" s="15">
        <v>13</v>
      </c>
      <c r="I63" s="21">
        <v>43</v>
      </c>
      <c r="J63" s="21">
        <v>26</v>
      </c>
      <c r="K63" s="21">
        <v>7</v>
      </c>
      <c r="L63" s="21">
        <v>1</v>
      </c>
      <c r="M63" s="21">
        <v>2</v>
      </c>
      <c r="N63" s="21">
        <v>26</v>
      </c>
      <c r="O63" s="21">
        <v>18</v>
      </c>
      <c r="P63" s="22">
        <v>1</v>
      </c>
      <c r="Q63" s="17">
        <f t="shared" si="21"/>
        <v>0.60465116279069764</v>
      </c>
      <c r="R63" s="18">
        <f t="shared" si="22"/>
        <v>0.95348837209302328</v>
      </c>
      <c r="S63" s="19"/>
      <c r="T63" s="20">
        <v>3</v>
      </c>
    </row>
    <row r="64" spans="3:20" ht="15.6" x14ac:dyDescent="0.3">
      <c r="C64" s="50">
        <v>33</v>
      </c>
      <c r="D64" s="223" t="s">
        <v>39</v>
      </c>
      <c r="E64" s="223"/>
      <c r="F64" s="223"/>
      <c r="G64" s="51" t="s">
        <v>109</v>
      </c>
      <c r="H64" s="52">
        <v>14</v>
      </c>
      <c r="I64" s="52">
        <v>44</v>
      </c>
      <c r="J64" s="52">
        <v>20</v>
      </c>
      <c r="K64" s="52">
        <v>3</v>
      </c>
      <c r="L64" s="52"/>
      <c r="M64" s="52">
        <v>2</v>
      </c>
      <c r="N64" s="52">
        <v>16</v>
      </c>
      <c r="O64" s="52">
        <v>13</v>
      </c>
      <c r="P64" s="53"/>
      <c r="Q64" s="54">
        <f t="shared" si="21"/>
        <v>0.45454545454545453</v>
      </c>
      <c r="R64" s="55">
        <f t="shared" si="22"/>
        <v>0.65909090909090906</v>
      </c>
      <c r="S64" s="56">
        <v>2</v>
      </c>
      <c r="T64" s="57">
        <v>8</v>
      </c>
    </row>
    <row r="65" spans="3:25" ht="15.6" x14ac:dyDescent="0.3">
      <c r="C65" s="13">
        <v>34</v>
      </c>
      <c r="D65" s="228" t="s">
        <v>33</v>
      </c>
      <c r="E65" s="228"/>
      <c r="F65" s="228"/>
      <c r="G65" s="25" t="s">
        <v>21</v>
      </c>
      <c r="H65" s="15">
        <v>14</v>
      </c>
      <c r="I65" s="15">
        <v>36</v>
      </c>
      <c r="J65" s="15">
        <v>23</v>
      </c>
      <c r="K65" s="15">
        <v>1</v>
      </c>
      <c r="L65" s="21">
        <v>3</v>
      </c>
      <c r="M65" s="21"/>
      <c r="N65" s="15">
        <v>8</v>
      </c>
      <c r="O65" s="15">
        <v>18</v>
      </c>
      <c r="P65" s="16"/>
      <c r="Q65" s="17">
        <f t="shared" si="21"/>
        <v>0.63888888888888884</v>
      </c>
      <c r="R65" s="18">
        <f t="shared" si="22"/>
        <v>0.83333333333333337</v>
      </c>
      <c r="S65" s="19">
        <v>1</v>
      </c>
      <c r="T65" s="20"/>
    </row>
    <row r="66" spans="3:25" ht="15.6" x14ac:dyDescent="0.3">
      <c r="C66" s="23">
        <v>88</v>
      </c>
      <c r="D66" s="334" t="s">
        <v>43</v>
      </c>
      <c r="E66" s="335"/>
      <c r="F66" s="336"/>
      <c r="G66" s="14" t="s">
        <v>44</v>
      </c>
      <c r="H66" s="15">
        <v>11</v>
      </c>
      <c r="I66" s="15">
        <v>29</v>
      </c>
      <c r="J66" s="15">
        <v>11</v>
      </c>
      <c r="K66" s="15">
        <v>2</v>
      </c>
      <c r="L66" s="15"/>
      <c r="M66" s="15"/>
      <c r="N66" s="15">
        <v>11</v>
      </c>
      <c r="O66" s="15">
        <v>8</v>
      </c>
      <c r="P66" s="16">
        <v>2</v>
      </c>
      <c r="Q66" s="17">
        <f t="shared" si="21"/>
        <v>0.37931034482758619</v>
      </c>
      <c r="R66" s="18">
        <f t="shared" si="22"/>
        <v>0.44827586206896552</v>
      </c>
      <c r="S66" s="24"/>
      <c r="T66" s="20"/>
    </row>
    <row r="67" spans="3:25" ht="15.6" x14ac:dyDescent="0.3">
      <c r="C67" s="50">
        <v>0</v>
      </c>
      <c r="D67" s="331" t="s">
        <v>45</v>
      </c>
      <c r="E67" s="332"/>
      <c r="F67" s="333"/>
      <c r="G67" s="51" t="s">
        <v>22</v>
      </c>
      <c r="H67" s="52">
        <v>15</v>
      </c>
      <c r="I67" s="52">
        <v>43</v>
      </c>
      <c r="J67" s="52">
        <v>26</v>
      </c>
      <c r="K67" s="52">
        <v>2</v>
      </c>
      <c r="L67" s="52">
        <v>2</v>
      </c>
      <c r="M67" s="52"/>
      <c r="N67" s="52">
        <v>16</v>
      </c>
      <c r="O67" s="52">
        <v>14</v>
      </c>
      <c r="P67" s="53"/>
      <c r="Q67" s="54">
        <f t="shared" si="21"/>
        <v>0.60465116279069764</v>
      </c>
      <c r="R67" s="55">
        <f t="shared" si="22"/>
        <v>0.7441860465116279</v>
      </c>
      <c r="S67" s="56">
        <v>2</v>
      </c>
      <c r="T67" s="57">
        <v>3</v>
      </c>
    </row>
    <row r="68" spans="3:25" ht="15.6" x14ac:dyDescent="0.3">
      <c r="C68" s="23">
        <v>13</v>
      </c>
      <c r="D68" s="334" t="s">
        <v>46</v>
      </c>
      <c r="E68" s="335"/>
      <c r="F68" s="336"/>
      <c r="G68" s="14" t="s">
        <v>47</v>
      </c>
      <c r="H68" s="15">
        <v>14</v>
      </c>
      <c r="I68" s="15">
        <v>38</v>
      </c>
      <c r="J68" s="15">
        <v>19</v>
      </c>
      <c r="K68" s="15">
        <v>3</v>
      </c>
      <c r="L68" s="21"/>
      <c r="M68" s="21"/>
      <c r="N68" s="15">
        <v>10</v>
      </c>
      <c r="O68" s="15">
        <v>11</v>
      </c>
      <c r="P68" s="16"/>
      <c r="Q68" s="17">
        <f t="shared" si="21"/>
        <v>0.5</v>
      </c>
      <c r="R68" s="18">
        <f t="shared" si="22"/>
        <v>0.57894736842105265</v>
      </c>
      <c r="S68" s="19">
        <v>2</v>
      </c>
      <c r="T68" s="20"/>
      <c r="V68"/>
      <c r="W68"/>
      <c r="X68"/>
      <c r="Y68"/>
    </row>
    <row r="69" spans="3:25" ht="15.6" x14ac:dyDescent="0.3">
      <c r="C69" s="50">
        <v>13</v>
      </c>
      <c r="D69" s="331" t="s">
        <v>48</v>
      </c>
      <c r="E69" s="332"/>
      <c r="F69" s="333"/>
      <c r="G69" s="51" t="s">
        <v>49</v>
      </c>
      <c r="H69" s="52">
        <v>11</v>
      </c>
      <c r="I69" s="52">
        <v>32</v>
      </c>
      <c r="J69" s="52">
        <v>12</v>
      </c>
      <c r="K69" s="52">
        <v>1</v>
      </c>
      <c r="L69" s="52"/>
      <c r="M69" s="52"/>
      <c r="N69" s="52">
        <v>6</v>
      </c>
      <c r="O69" s="52">
        <v>8</v>
      </c>
      <c r="P69" s="53"/>
      <c r="Q69" s="54">
        <f t="shared" si="21"/>
        <v>0.375</v>
      </c>
      <c r="R69" s="55">
        <f t="shared" si="22"/>
        <v>0.40625</v>
      </c>
      <c r="S69" s="56">
        <v>1</v>
      </c>
      <c r="T69" s="57"/>
      <c r="V69"/>
      <c r="W69"/>
      <c r="X69"/>
      <c r="Y69"/>
    </row>
    <row r="70" spans="3:25" ht="15.6" x14ac:dyDescent="0.3">
      <c r="C70" s="13">
        <v>22</v>
      </c>
      <c r="D70" s="206" t="s">
        <v>50</v>
      </c>
      <c r="E70" s="207"/>
      <c r="F70" s="208"/>
      <c r="G70" s="14" t="s">
        <v>51</v>
      </c>
      <c r="H70" s="21"/>
      <c r="I70" s="21"/>
      <c r="J70" s="21"/>
      <c r="K70" s="21"/>
      <c r="L70" s="21"/>
      <c r="M70" s="21"/>
      <c r="N70" s="21"/>
      <c r="O70" s="21"/>
      <c r="P70" s="22"/>
      <c r="Q70" s="17" t="e">
        <f t="shared" si="21"/>
        <v>#DIV/0!</v>
      </c>
      <c r="R70" s="18" t="e">
        <f t="shared" si="22"/>
        <v>#DIV/0!</v>
      </c>
      <c r="S70" s="24"/>
      <c r="T70" s="26"/>
      <c r="V70"/>
      <c r="W70"/>
      <c r="X70"/>
      <c r="Y70"/>
    </row>
    <row r="71" spans="3:25" ht="15.6" x14ac:dyDescent="0.3">
      <c r="C71" s="50"/>
      <c r="D71" s="220" t="s">
        <v>146</v>
      </c>
      <c r="E71" s="220"/>
      <c r="F71" s="220"/>
      <c r="G71" s="51"/>
      <c r="H71" s="52">
        <v>2</v>
      </c>
      <c r="I71" s="52">
        <v>6</v>
      </c>
      <c r="J71" s="52">
        <v>1</v>
      </c>
      <c r="K71" s="52">
        <v>1</v>
      </c>
      <c r="L71" s="52"/>
      <c r="M71" s="52"/>
      <c r="N71" s="52"/>
      <c r="O71" s="52">
        <v>2</v>
      </c>
      <c r="P71" s="53"/>
      <c r="Q71" s="54">
        <f t="shared" si="21"/>
        <v>0.16666666666666666</v>
      </c>
      <c r="R71" s="55">
        <f t="shared" si="22"/>
        <v>0.33333333333333331</v>
      </c>
      <c r="S71" s="56"/>
      <c r="T71" s="57"/>
      <c r="V71"/>
      <c r="W71"/>
      <c r="X71"/>
      <c r="Y71"/>
    </row>
    <row r="72" spans="3:25" ht="15.6" x14ac:dyDescent="0.3">
      <c r="C72" s="13"/>
      <c r="D72" s="236" t="s">
        <v>53</v>
      </c>
      <c r="E72" s="236"/>
      <c r="F72" s="236"/>
      <c r="G72" s="14" t="s">
        <v>68</v>
      </c>
      <c r="H72" s="158">
        <v>4</v>
      </c>
      <c r="I72" s="15">
        <v>11</v>
      </c>
      <c r="J72" s="15">
        <v>2</v>
      </c>
      <c r="K72" s="15"/>
      <c r="L72" s="15"/>
      <c r="M72" s="21"/>
      <c r="N72" s="15">
        <v>1</v>
      </c>
      <c r="O72" s="15">
        <v>1</v>
      </c>
      <c r="P72" s="16"/>
      <c r="Q72" s="17">
        <f t="shared" si="21"/>
        <v>0.18181818181818182</v>
      </c>
      <c r="R72" s="18">
        <f t="shared" si="22"/>
        <v>0.18181818181818182</v>
      </c>
      <c r="S72" s="19">
        <v>1</v>
      </c>
      <c r="T72" s="20">
        <v>1</v>
      </c>
      <c r="V72"/>
      <c r="W72"/>
      <c r="X72"/>
      <c r="Y72"/>
    </row>
    <row r="73" spans="3:25" ht="15.6" x14ac:dyDescent="0.3">
      <c r="C73" s="50"/>
      <c r="D73" s="203" t="s">
        <v>147</v>
      </c>
      <c r="E73" s="204"/>
      <c r="F73" s="205"/>
      <c r="G73" s="51"/>
      <c r="H73" s="159">
        <v>10</v>
      </c>
      <c r="I73" s="52">
        <v>29</v>
      </c>
      <c r="J73" s="52">
        <v>13</v>
      </c>
      <c r="K73" s="52">
        <v>1</v>
      </c>
      <c r="L73" s="52"/>
      <c r="M73" s="52">
        <v>1</v>
      </c>
      <c r="N73" s="52">
        <v>10</v>
      </c>
      <c r="O73" s="52">
        <v>11</v>
      </c>
      <c r="P73" s="53"/>
      <c r="Q73" s="54">
        <f t="shared" si="21"/>
        <v>0.44827586206896552</v>
      </c>
      <c r="R73" s="55">
        <f t="shared" si="22"/>
        <v>0.58620689655172409</v>
      </c>
      <c r="S73" s="56">
        <v>2</v>
      </c>
      <c r="T73" s="57">
        <v>1</v>
      </c>
      <c r="V73"/>
      <c r="W73"/>
      <c r="X73"/>
      <c r="Y73"/>
    </row>
    <row r="74" spans="3:25" ht="15.6" x14ac:dyDescent="0.3">
      <c r="C74" s="13"/>
      <c r="D74" s="236" t="s">
        <v>37</v>
      </c>
      <c r="E74" s="236"/>
      <c r="F74" s="236"/>
      <c r="G74" s="14"/>
      <c r="H74" s="158">
        <v>3</v>
      </c>
      <c r="I74" s="15">
        <v>8</v>
      </c>
      <c r="J74" s="15">
        <v>3</v>
      </c>
      <c r="K74" s="15">
        <v>1</v>
      </c>
      <c r="L74" s="15"/>
      <c r="M74" s="21"/>
      <c r="N74" s="15">
        <v>5</v>
      </c>
      <c r="O74" s="15">
        <v>5</v>
      </c>
      <c r="P74" s="16"/>
      <c r="Q74" s="17">
        <f t="shared" si="21"/>
        <v>0.375</v>
      </c>
      <c r="R74" s="18">
        <f t="shared" si="22"/>
        <v>0.5</v>
      </c>
      <c r="S74" s="19">
        <v>1</v>
      </c>
      <c r="T74" s="20">
        <v>1</v>
      </c>
      <c r="V74"/>
      <c r="W74"/>
      <c r="X74"/>
      <c r="Y74"/>
    </row>
    <row r="75" spans="3:25" ht="15.6" x14ac:dyDescent="0.3">
      <c r="C75" s="50"/>
      <c r="D75" s="203" t="s">
        <v>242</v>
      </c>
      <c r="E75" s="204"/>
      <c r="F75" s="205"/>
      <c r="G75" s="51"/>
      <c r="H75" s="52">
        <v>1</v>
      </c>
      <c r="I75" s="52">
        <v>3</v>
      </c>
      <c r="J75" s="52">
        <v>2</v>
      </c>
      <c r="K75" s="52"/>
      <c r="L75" s="52"/>
      <c r="M75" s="52"/>
      <c r="N75" s="52">
        <v>1</v>
      </c>
      <c r="O75" s="52">
        <v>2</v>
      </c>
      <c r="P75" s="53"/>
      <c r="Q75" s="54">
        <f t="shared" si="21"/>
        <v>0.66666666666666663</v>
      </c>
      <c r="R75" s="55">
        <f t="shared" si="22"/>
        <v>0.66666666666666663</v>
      </c>
      <c r="S75" s="56"/>
      <c r="T75" s="57"/>
      <c r="V75"/>
      <c r="W75"/>
      <c r="X75"/>
      <c r="Y75"/>
    </row>
    <row r="76" spans="3:25" ht="15.6" x14ac:dyDescent="0.3">
      <c r="C76" s="23"/>
      <c r="D76" s="219" t="s">
        <v>37</v>
      </c>
      <c r="E76" s="219"/>
      <c r="F76" s="219"/>
      <c r="G76" s="14"/>
      <c r="H76" s="15">
        <v>1</v>
      </c>
      <c r="I76" s="15">
        <v>2</v>
      </c>
      <c r="J76" s="15">
        <v>1</v>
      </c>
      <c r="K76" s="15"/>
      <c r="L76" s="15"/>
      <c r="M76" s="15"/>
      <c r="N76" s="15"/>
      <c r="O76" s="15"/>
      <c r="P76" s="16"/>
      <c r="Q76" s="17">
        <f t="shared" si="21"/>
        <v>0.5</v>
      </c>
      <c r="R76" s="18">
        <f t="shared" si="22"/>
        <v>0.5</v>
      </c>
      <c r="S76" s="19"/>
      <c r="T76" s="20"/>
    </row>
    <row r="77" spans="3:25" ht="15.6" x14ac:dyDescent="0.3">
      <c r="C77" s="50"/>
      <c r="D77" s="220" t="s">
        <v>275</v>
      </c>
      <c r="E77" s="220"/>
      <c r="F77" s="220"/>
      <c r="G77" s="51"/>
      <c r="H77" s="52">
        <v>1</v>
      </c>
      <c r="I77" s="52">
        <v>3</v>
      </c>
      <c r="J77" s="52">
        <v>1</v>
      </c>
      <c r="K77" s="52"/>
      <c r="L77" s="52"/>
      <c r="M77" s="52"/>
      <c r="N77" s="52">
        <v>2</v>
      </c>
      <c r="O77" s="52"/>
      <c r="P77" s="53"/>
      <c r="Q77" s="54">
        <f t="shared" si="21"/>
        <v>0.33333333333333331</v>
      </c>
      <c r="R77" s="55">
        <f t="shared" si="22"/>
        <v>0.33333333333333331</v>
      </c>
      <c r="S77" s="56">
        <v>1</v>
      </c>
      <c r="T77" s="57"/>
    </row>
    <row r="78" spans="3:25" ht="15.6" x14ac:dyDescent="0.3">
      <c r="C78" s="13"/>
      <c r="D78" s="219" t="s">
        <v>276</v>
      </c>
      <c r="E78" s="219"/>
      <c r="F78" s="219"/>
      <c r="G78" s="14"/>
      <c r="H78" s="158">
        <v>4</v>
      </c>
      <c r="I78" s="15">
        <v>12</v>
      </c>
      <c r="J78" s="15">
        <v>7</v>
      </c>
      <c r="K78" s="15"/>
      <c r="L78" s="15">
        <v>2</v>
      </c>
      <c r="M78" s="15"/>
      <c r="N78" s="15">
        <v>6</v>
      </c>
      <c r="O78" s="15">
        <v>4</v>
      </c>
      <c r="P78" s="16"/>
      <c r="Q78" s="17">
        <f t="shared" si="21"/>
        <v>0.58333333333333337</v>
      </c>
      <c r="R78" s="18">
        <f t="shared" si="22"/>
        <v>0.91666666666666663</v>
      </c>
      <c r="S78" s="19"/>
      <c r="T78" s="20"/>
    </row>
    <row r="79" spans="3:25" ht="15.6" x14ac:dyDescent="0.3">
      <c r="C79" s="50"/>
      <c r="D79" s="220" t="s">
        <v>277</v>
      </c>
      <c r="E79" s="220"/>
      <c r="F79" s="220"/>
      <c r="G79" s="51"/>
      <c r="H79" s="52">
        <v>1</v>
      </c>
      <c r="I79" s="52">
        <v>3</v>
      </c>
      <c r="J79" s="52">
        <v>1</v>
      </c>
      <c r="K79" s="52">
        <v>1</v>
      </c>
      <c r="L79" s="52"/>
      <c r="M79" s="52"/>
      <c r="N79" s="52">
        <v>1</v>
      </c>
      <c r="O79" s="52">
        <v>1</v>
      </c>
      <c r="P79" s="53"/>
      <c r="Q79" s="54">
        <f t="shared" si="21"/>
        <v>0.33333333333333331</v>
      </c>
      <c r="R79" s="55">
        <f t="shared" si="22"/>
        <v>0.66666666666666663</v>
      </c>
      <c r="S79" s="56"/>
      <c r="T79" s="57"/>
    </row>
    <row r="80" spans="3:25" ht="15.6" x14ac:dyDescent="0.3">
      <c r="C80" s="58"/>
      <c r="D80" s="236" t="s">
        <v>55</v>
      </c>
      <c r="E80" s="236"/>
      <c r="F80" s="236"/>
      <c r="G80" s="59"/>
      <c r="H80" s="60">
        <v>1</v>
      </c>
      <c r="I80" s="60">
        <v>3</v>
      </c>
      <c r="J80" s="60"/>
      <c r="K80" s="60"/>
      <c r="L80" s="60"/>
      <c r="M80" s="60"/>
      <c r="N80" s="60"/>
      <c r="O80" s="60"/>
      <c r="P80" s="61"/>
      <c r="Q80" s="17">
        <f t="shared" si="21"/>
        <v>0</v>
      </c>
      <c r="R80" s="18">
        <f t="shared" si="22"/>
        <v>0</v>
      </c>
      <c r="S80" s="62"/>
      <c r="T80" s="63"/>
    </row>
    <row r="81" spans="3:20" ht="15.6" x14ac:dyDescent="0.3">
      <c r="C81" s="50"/>
      <c r="D81" s="220" t="s">
        <v>279</v>
      </c>
      <c r="E81" s="220"/>
      <c r="F81" s="220"/>
      <c r="G81" s="51"/>
      <c r="H81" s="52">
        <v>2</v>
      </c>
      <c r="I81" s="52">
        <v>5</v>
      </c>
      <c r="J81" s="52">
        <v>3</v>
      </c>
      <c r="K81" s="52"/>
      <c r="L81" s="52"/>
      <c r="M81" s="52"/>
      <c r="N81" s="52">
        <v>3</v>
      </c>
      <c r="O81" s="52">
        <v>2</v>
      </c>
      <c r="P81" s="53"/>
      <c r="Q81" s="54">
        <f>J81/I81</f>
        <v>0.6</v>
      </c>
      <c r="R81" s="55">
        <f t="shared" si="22"/>
        <v>0.6</v>
      </c>
      <c r="S81" s="56"/>
      <c r="T81" s="57">
        <v>2</v>
      </c>
    </row>
    <row r="82" spans="3:20" ht="15.6" x14ac:dyDescent="0.3">
      <c r="C82" s="58"/>
      <c r="D82" s="206" t="s">
        <v>280</v>
      </c>
      <c r="E82" s="207"/>
      <c r="F82" s="208"/>
      <c r="G82" s="59"/>
      <c r="H82" s="60">
        <v>1</v>
      </c>
      <c r="I82" s="60">
        <v>2</v>
      </c>
      <c r="J82" s="60"/>
      <c r="K82" s="60"/>
      <c r="L82" s="60"/>
      <c r="M82" s="60"/>
      <c r="N82" s="60"/>
      <c r="O82" s="60"/>
      <c r="P82" s="61"/>
      <c r="Q82" s="17">
        <f>J82/I82</f>
        <v>0</v>
      </c>
      <c r="R82" s="18">
        <f t="shared" si="22"/>
        <v>0</v>
      </c>
      <c r="S82" s="62"/>
      <c r="T82" s="63"/>
    </row>
    <row r="83" spans="3:20" ht="15.6" x14ac:dyDescent="0.3">
      <c r="C83" s="50"/>
      <c r="D83" s="203" t="s">
        <v>285</v>
      </c>
      <c r="E83" s="204"/>
      <c r="F83" s="205"/>
      <c r="G83" s="51"/>
      <c r="H83" s="176">
        <v>3</v>
      </c>
      <c r="I83" s="52">
        <v>8</v>
      </c>
      <c r="J83" s="52">
        <v>6</v>
      </c>
      <c r="K83" s="52">
        <v>5</v>
      </c>
      <c r="L83" s="52"/>
      <c r="M83" s="52"/>
      <c r="N83" s="52">
        <v>6</v>
      </c>
      <c r="O83" s="52">
        <v>3</v>
      </c>
      <c r="P83" s="53"/>
      <c r="Q83" s="132">
        <f t="shared" ref="Q83:Q86" si="23">J83/I83</f>
        <v>0.75</v>
      </c>
      <c r="R83" s="133">
        <f t="shared" si="22"/>
        <v>1.375</v>
      </c>
      <c r="S83" s="56">
        <v>1</v>
      </c>
      <c r="T83" s="57"/>
    </row>
    <row r="84" spans="3:20" ht="15.6" x14ac:dyDescent="0.3">
      <c r="C84" s="163"/>
      <c r="D84" s="279" t="s">
        <v>302</v>
      </c>
      <c r="E84" s="280"/>
      <c r="F84" s="281"/>
      <c r="G84" s="164"/>
      <c r="H84" s="165">
        <v>1</v>
      </c>
      <c r="I84" s="165">
        <v>4</v>
      </c>
      <c r="J84" s="165">
        <v>2</v>
      </c>
      <c r="K84" s="165"/>
      <c r="L84" s="165"/>
      <c r="M84" s="165"/>
      <c r="N84" s="165">
        <v>2</v>
      </c>
      <c r="O84" s="165">
        <v>2</v>
      </c>
      <c r="P84" s="79"/>
      <c r="Q84" s="17">
        <f t="shared" si="23"/>
        <v>0.5</v>
      </c>
      <c r="R84" s="18">
        <f t="shared" si="22"/>
        <v>0.5</v>
      </c>
      <c r="S84" s="166"/>
      <c r="T84" s="167">
        <v>2</v>
      </c>
    </row>
    <row r="85" spans="3:20" ht="15.6" x14ac:dyDescent="0.3">
      <c r="C85" s="64"/>
      <c r="D85" s="203" t="s">
        <v>294</v>
      </c>
      <c r="E85" s="204"/>
      <c r="F85" s="205"/>
      <c r="G85" s="27"/>
      <c r="H85" s="28">
        <v>1</v>
      </c>
      <c r="I85" s="28">
        <v>2</v>
      </c>
      <c r="J85" s="28"/>
      <c r="K85" s="28"/>
      <c r="L85" s="28"/>
      <c r="M85" s="28"/>
      <c r="N85" s="28"/>
      <c r="O85" s="28">
        <v>1</v>
      </c>
      <c r="P85" s="136"/>
      <c r="Q85" s="54">
        <f t="shared" si="23"/>
        <v>0</v>
      </c>
      <c r="R85" s="55">
        <f t="shared" si="22"/>
        <v>0</v>
      </c>
      <c r="S85" s="32">
        <v>1</v>
      </c>
      <c r="T85" s="33"/>
    </row>
    <row r="86" spans="3:20" ht="15.6" x14ac:dyDescent="0.3">
      <c r="C86" s="58"/>
      <c r="D86" s="206" t="s">
        <v>291</v>
      </c>
      <c r="E86" s="207"/>
      <c r="F86" s="208"/>
      <c r="G86" s="59"/>
      <c r="H86" s="60">
        <v>1</v>
      </c>
      <c r="I86" s="60">
        <v>3</v>
      </c>
      <c r="J86" s="60">
        <v>3</v>
      </c>
      <c r="K86" s="60"/>
      <c r="L86" s="60"/>
      <c r="M86" s="60">
        <v>2</v>
      </c>
      <c r="N86" s="60">
        <v>3</v>
      </c>
      <c r="O86" s="60">
        <v>3</v>
      </c>
      <c r="P86" s="61"/>
      <c r="Q86" s="17">
        <f t="shared" si="23"/>
        <v>1</v>
      </c>
      <c r="R86" s="18">
        <f t="shared" si="22"/>
        <v>3</v>
      </c>
      <c r="S86" s="62"/>
      <c r="T86" s="63"/>
    </row>
    <row r="87" spans="3:20" ht="16.2" thickBot="1" x14ac:dyDescent="0.35">
      <c r="C87" s="64"/>
      <c r="D87" s="209" t="s">
        <v>29</v>
      </c>
      <c r="E87" s="210"/>
      <c r="F87" s="211"/>
      <c r="G87" s="27"/>
      <c r="H87" s="28">
        <v>9</v>
      </c>
      <c r="I87" s="28">
        <v>26</v>
      </c>
      <c r="J87" s="28">
        <v>11</v>
      </c>
      <c r="K87" s="28">
        <v>2</v>
      </c>
      <c r="L87" s="28"/>
      <c r="M87" s="28"/>
      <c r="N87" s="28">
        <v>3</v>
      </c>
      <c r="O87" s="28">
        <v>9</v>
      </c>
      <c r="P87" s="29"/>
      <c r="Q87" s="154">
        <f t="shared" ref="Q87" si="24">J87/I87</f>
        <v>0.42307692307692307</v>
      </c>
      <c r="R87" s="155">
        <f t="shared" si="22"/>
        <v>0.5</v>
      </c>
      <c r="S87" s="32">
        <v>2</v>
      </c>
      <c r="T87" s="33">
        <v>2</v>
      </c>
    </row>
    <row r="88" spans="3:20" x14ac:dyDescent="0.3">
      <c r="C88" s="327"/>
      <c r="D88" s="231" t="s">
        <v>30</v>
      </c>
      <c r="E88" s="231"/>
      <c r="F88" s="231"/>
      <c r="G88" s="329"/>
      <c r="H88" s="180">
        <f t="shared" ref="H88:P88" si="25">SUM(H60:H87)</f>
        <v>169</v>
      </c>
      <c r="I88" s="180">
        <f t="shared" si="25"/>
        <v>496</v>
      </c>
      <c r="J88" s="180">
        <f t="shared" si="25"/>
        <v>252</v>
      </c>
      <c r="K88" s="180">
        <f t="shared" si="25"/>
        <v>42</v>
      </c>
      <c r="L88" s="180">
        <f t="shared" si="25"/>
        <v>11</v>
      </c>
      <c r="M88" s="180">
        <f t="shared" si="25"/>
        <v>21</v>
      </c>
      <c r="N88" s="180">
        <f t="shared" si="25"/>
        <v>192</v>
      </c>
      <c r="O88" s="180">
        <f t="shared" si="25"/>
        <v>192</v>
      </c>
      <c r="P88" s="180">
        <f t="shared" si="25"/>
        <v>3</v>
      </c>
      <c r="Q88" s="195">
        <f>J88/I88</f>
        <v>0.50806451612903225</v>
      </c>
      <c r="R88" s="195">
        <f t="shared" si="22"/>
        <v>0.76411290322580649</v>
      </c>
      <c r="S88" s="180">
        <f>SUM(S60:S87)</f>
        <v>26</v>
      </c>
      <c r="T88" s="318">
        <f>SUM(T60:T87)</f>
        <v>28</v>
      </c>
    </row>
    <row r="89" spans="3:20" ht="15" thickBot="1" x14ac:dyDescent="0.35">
      <c r="C89" s="328"/>
      <c r="D89" s="232"/>
      <c r="E89" s="232"/>
      <c r="F89" s="232"/>
      <c r="G89" s="330"/>
      <c r="H89" s="181"/>
      <c r="I89" s="181"/>
      <c r="J89" s="181"/>
      <c r="K89" s="181"/>
      <c r="L89" s="181"/>
      <c r="M89" s="181"/>
      <c r="N89" s="181"/>
      <c r="O89" s="181"/>
      <c r="P89" s="181"/>
      <c r="Q89" s="196"/>
      <c r="R89" s="196"/>
      <c r="S89" s="181"/>
      <c r="T89" s="319"/>
    </row>
    <row r="91" spans="3:20" ht="15" thickBot="1" x14ac:dyDescent="0.35"/>
    <row r="92" spans="3:20" x14ac:dyDescent="0.3">
      <c r="C92" s="320" t="s">
        <v>108</v>
      </c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2"/>
    </row>
    <row r="93" spans="3:20" ht="15" thickBot="1" x14ac:dyDescent="0.35">
      <c r="C93" s="323"/>
      <c r="D93" s="324"/>
      <c r="E93" s="324"/>
      <c r="F93" s="324"/>
      <c r="G93" s="324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  <c r="T93" s="325"/>
    </row>
    <row r="94" spans="3:20" ht="18.600000000000001" thickBot="1" x14ac:dyDescent="0.35">
      <c r="C94" s="5" t="s">
        <v>16</v>
      </c>
      <c r="D94" s="190" t="s">
        <v>17</v>
      </c>
      <c r="E94" s="190"/>
      <c r="F94" s="190"/>
      <c r="G94" s="7" t="s">
        <v>18</v>
      </c>
      <c r="H94" s="6" t="s">
        <v>3</v>
      </c>
      <c r="I94" s="6" t="s">
        <v>19</v>
      </c>
      <c r="J94" s="6" t="s">
        <v>20</v>
      </c>
      <c r="K94" s="6" t="s">
        <v>21</v>
      </c>
      <c r="L94" s="6" t="s">
        <v>22</v>
      </c>
      <c r="M94" s="6" t="s">
        <v>23</v>
      </c>
      <c r="N94" s="6" t="s">
        <v>8</v>
      </c>
      <c r="O94" s="8" t="s">
        <v>9</v>
      </c>
      <c r="P94" s="9" t="s">
        <v>24</v>
      </c>
      <c r="Q94" s="10" t="s">
        <v>25</v>
      </c>
      <c r="R94" s="11" t="s">
        <v>26</v>
      </c>
      <c r="S94" s="12" t="s">
        <v>27</v>
      </c>
      <c r="T94" s="9" t="s">
        <v>28</v>
      </c>
    </row>
    <row r="95" spans="3:20" ht="15.6" x14ac:dyDescent="0.3">
      <c r="C95" s="65"/>
      <c r="D95" s="191" t="s">
        <v>118</v>
      </c>
      <c r="E95" s="192"/>
      <c r="F95" s="193"/>
      <c r="G95" s="66"/>
      <c r="H95" s="66">
        <v>14</v>
      </c>
      <c r="I95" s="67">
        <v>43</v>
      </c>
      <c r="J95" s="67">
        <v>18</v>
      </c>
      <c r="K95" s="67">
        <v>2</v>
      </c>
      <c r="L95" s="67"/>
      <c r="M95" s="67">
        <v>1</v>
      </c>
      <c r="N95" s="67">
        <v>9</v>
      </c>
      <c r="O95" s="67">
        <v>17</v>
      </c>
      <c r="P95" s="68">
        <v>1</v>
      </c>
      <c r="Q95" s="46">
        <f>J95/I95</f>
        <v>0.41860465116279072</v>
      </c>
      <c r="R95" s="47">
        <f>((J95+K95)+(2*L95)+(3*M95))/I95</f>
        <v>0.53488372093023251</v>
      </c>
      <c r="S95" s="69">
        <v>5</v>
      </c>
      <c r="T95" s="70"/>
    </row>
    <row r="96" spans="3:20" ht="15.6" x14ac:dyDescent="0.3">
      <c r="C96" s="13"/>
      <c r="D96" s="228" t="s">
        <v>221</v>
      </c>
      <c r="E96" s="228"/>
      <c r="F96" s="228"/>
      <c r="G96" s="14"/>
      <c r="H96" s="14">
        <v>10</v>
      </c>
      <c r="I96" s="15">
        <v>29</v>
      </c>
      <c r="J96" s="15">
        <v>12</v>
      </c>
      <c r="K96" s="15">
        <v>5</v>
      </c>
      <c r="L96" s="15"/>
      <c r="M96" s="15"/>
      <c r="N96" s="15">
        <v>8</v>
      </c>
      <c r="O96" s="15">
        <v>13</v>
      </c>
      <c r="P96" s="16">
        <v>2</v>
      </c>
      <c r="Q96" s="17">
        <f t="shared" ref="Q96:Q114" si="26">J96/I96</f>
        <v>0.41379310344827586</v>
      </c>
      <c r="R96" s="18">
        <f t="shared" ref="R96:R121" si="27">((J96+K96)+(2*L96)+(3*M96))/I96</f>
        <v>0.58620689655172409</v>
      </c>
      <c r="S96" s="19">
        <v>3</v>
      </c>
      <c r="T96" s="20">
        <v>1</v>
      </c>
    </row>
    <row r="97" spans="3:20" ht="15.6" x14ac:dyDescent="0.3">
      <c r="C97" s="50"/>
      <c r="D97" s="326" t="s">
        <v>124</v>
      </c>
      <c r="E97" s="326"/>
      <c r="F97" s="326"/>
      <c r="G97" s="51"/>
      <c r="H97" s="51">
        <v>13</v>
      </c>
      <c r="I97" s="52">
        <v>37</v>
      </c>
      <c r="J97" s="52">
        <v>19</v>
      </c>
      <c r="K97" s="52">
        <v>3</v>
      </c>
      <c r="L97" s="52">
        <v>1</v>
      </c>
      <c r="M97" s="52">
        <v>4</v>
      </c>
      <c r="N97" s="52">
        <v>15</v>
      </c>
      <c r="O97" s="52">
        <v>16</v>
      </c>
      <c r="P97" s="53">
        <v>1</v>
      </c>
      <c r="Q97" s="54">
        <f t="shared" si="26"/>
        <v>0.51351351351351349</v>
      </c>
      <c r="R97" s="55">
        <f t="shared" si="27"/>
        <v>0.97297297297297303</v>
      </c>
      <c r="S97" s="56">
        <v>2</v>
      </c>
      <c r="T97" s="57">
        <v>8</v>
      </c>
    </row>
    <row r="98" spans="3:20" ht="15.6" x14ac:dyDescent="0.3">
      <c r="C98" s="13"/>
      <c r="D98" s="226" t="s">
        <v>125</v>
      </c>
      <c r="E98" s="226"/>
      <c r="F98" s="226"/>
      <c r="G98" s="14"/>
      <c r="H98" s="14">
        <v>11</v>
      </c>
      <c r="I98" s="21">
        <v>36</v>
      </c>
      <c r="J98" s="21">
        <v>26</v>
      </c>
      <c r="K98" s="21">
        <v>7</v>
      </c>
      <c r="L98" s="21">
        <v>1</v>
      </c>
      <c r="M98" s="21">
        <v>9</v>
      </c>
      <c r="N98" s="21">
        <v>30</v>
      </c>
      <c r="O98" s="21">
        <v>23</v>
      </c>
      <c r="P98" s="22">
        <v>1</v>
      </c>
      <c r="Q98" s="17">
        <f t="shared" si="26"/>
        <v>0.72222222222222221</v>
      </c>
      <c r="R98" s="18">
        <f t="shared" si="27"/>
        <v>1.7222222222222223</v>
      </c>
      <c r="S98" s="19">
        <v>1</v>
      </c>
      <c r="T98" s="20">
        <v>3</v>
      </c>
    </row>
    <row r="99" spans="3:20" ht="15.6" x14ac:dyDescent="0.3">
      <c r="C99" s="50"/>
      <c r="D99" s="223" t="s">
        <v>52</v>
      </c>
      <c r="E99" s="223"/>
      <c r="F99" s="223"/>
      <c r="G99" s="51"/>
      <c r="H99" s="51">
        <v>6</v>
      </c>
      <c r="I99" s="52">
        <v>16</v>
      </c>
      <c r="J99" s="52">
        <v>7</v>
      </c>
      <c r="K99" s="52">
        <v>2</v>
      </c>
      <c r="L99" s="52"/>
      <c r="M99" s="52"/>
      <c r="N99" s="52">
        <v>4</v>
      </c>
      <c r="O99" s="52">
        <v>4</v>
      </c>
      <c r="P99" s="53">
        <v>2</v>
      </c>
      <c r="Q99" s="54">
        <f t="shared" si="26"/>
        <v>0.4375</v>
      </c>
      <c r="R99" s="55">
        <f t="shared" si="27"/>
        <v>0.5625</v>
      </c>
      <c r="S99" s="56">
        <v>3</v>
      </c>
      <c r="T99" s="57">
        <v>2</v>
      </c>
    </row>
    <row r="100" spans="3:20" ht="15.6" x14ac:dyDescent="0.3">
      <c r="C100" s="13"/>
      <c r="D100" s="317" t="s">
        <v>126</v>
      </c>
      <c r="E100" s="317"/>
      <c r="F100" s="317"/>
      <c r="G100" s="14"/>
      <c r="H100" s="14">
        <v>10</v>
      </c>
      <c r="I100" s="15">
        <v>27</v>
      </c>
      <c r="J100" s="15">
        <v>10</v>
      </c>
      <c r="K100" s="15"/>
      <c r="L100" s="21"/>
      <c r="M100" s="21"/>
      <c r="N100" s="15">
        <v>3</v>
      </c>
      <c r="O100" s="15">
        <v>6</v>
      </c>
      <c r="P100" s="16"/>
      <c r="Q100" s="17">
        <f t="shared" si="26"/>
        <v>0.37037037037037035</v>
      </c>
      <c r="R100" s="18">
        <f t="shared" si="27"/>
        <v>0.37037037037037035</v>
      </c>
      <c r="S100" s="19">
        <v>2</v>
      </c>
      <c r="T100" s="20">
        <v>1</v>
      </c>
    </row>
    <row r="101" spans="3:20" ht="15.6" x14ac:dyDescent="0.3">
      <c r="C101" s="50"/>
      <c r="D101" s="223" t="s">
        <v>223</v>
      </c>
      <c r="E101" s="223"/>
      <c r="F101" s="223"/>
      <c r="G101" s="51"/>
      <c r="H101" s="51">
        <v>15</v>
      </c>
      <c r="I101" s="52">
        <v>42</v>
      </c>
      <c r="J101" s="52">
        <v>13</v>
      </c>
      <c r="K101" s="52">
        <v>4</v>
      </c>
      <c r="L101" s="52"/>
      <c r="M101" s="52"/>
      <c r="N101" s="52">
        <v>8</v>
      </c>
      <c r="O101" s="52">
        <v>11</v>
      </c>
      <c r="P101" s="53">
        <v>1</v>
      </c>
      <c r="Q101" s="54">
        <f t="shared" si="26"/>
        <v>0.30952380952380953</v>
      </c>
      <c r="R101" s="55">
        <f t="shared" si="27"/>
        <v>0.40476190476190477</v>
      </c>
      <c r="S101" s="56">
        <v>2</v>
      </c>
      <c r="T101" s="57">
        <v>3</v>
      </c>
    </row>
    <row r="102" spans="3:20" ht="15.6" x14ac:dyDescent="0.3">
      <c r="C102" s="23"/>
      <c r="D102" s="228" t="s">
        <v>123</v>
      </c>
      <c r="E102" s="228"/>
      <c r="F102" s="228"/>
      <c r="G102" s="14"/>
      <c r="H102" s="14">
        <v>9</v>
      </c>
      <c r="I102" s="15">
        <v>23</v>
      </c>
      <c r="J102" s="15">
        <v>11</v>
      </c>
      <c r="K102" s="15">
        <v>1</v>
      </c>
      <c r="L102" s="15"/>
      <c r="M102" s="15"/>
      <c r="N102" s="15">
        <v>3</v>
      </c>
      <c r="O102" s="15">
        <v>3</v>
      </c>
      <c r="P102" s="16">
        <v>1</v>
      </c>
      <c r="Q102" s="17">
        <f t="shared" si="26"/>
        <v>0.47826086956521741</v>
      </c>
      <c r="R102" s="18">
        <f t="shared" si="27"/>
        <v>0.52173913043478259</v>
      </c>
      <c r="S102" s="24"/>
      <c r="T102" s="20">
        <v>2</v>
      </c>
    </row>
    <row r="103" spans="3:20" ht="15.6" x14ac:dyDescent="0.3">
      <c r="C103" s="50"/>
      <c r="D103" s="223" t="s">
        <v>127</v>
      </c>
      <c r="E103" s="223"/>
      <c r="F103" s="223"/>
      <c r="G103" s="51"/>
      <c r="H103" s="51">
        <v>15</v>
      </c>
      <c r="I103" s="52">
        <v>42</v>
      </c>
      <c r="J103" s="52">
        <v>15</v>
      </c>
      <c r="K103" s="52">
        <v>3</v>
      </c>
      <c r="L103" s="52"/>
      <c r="M103" s="52"/>
      <c r="N103" s="52">
        <v>6</v>
      </c>
      <c r="O103" s="52">
        <v>12</v>
      </c>
      <c r="P103" s="53"/>
      <c r="Q103" s="54">
        <f t="shared" si="26"/>
        <v>0.35714285714285715</v>
      </c>
      <c r="R103" s="55">
        <f t="shared" si="27"/>
        <v>0.42857142857142855</v>
      </c>
      <c r="S103" s="56">
        <v>1</v>
      </c>
      <c r="T103" s="57">
        <v>4</v>
      </c>
    </row>
    <row r="104" spans="3:20" ht="15.6" x14ac:dyDescent="0.3">
      <c r="C104" s="23"/>
      <c r="D104" s="228" t="s">
        <v>128</v>
      </c>
      <c r="E104" s="228"/>
      <c r="F104" s="228"/>
      <c r="G104" s="14"/>
      <c r="H104" s="14">
        <v>10</v>
      </c>
      <c r="I104" s="15">
        <v>24</v>
      </c>
      <c r="J104" s="15">
        <v>7</v>
      </c>
      <c r="K104" s="15">
        <v>1</v>
      </c>
      <c r="L104" s="21"/>
      <c r="M104" s="21"/>
      <c r="N104" s="15">
        <v>5</v>
      </c>
      <c r="O104" s="15">
        <v>3</v>
      </c>
      <c r="P104" s="16"/>
      <c r="Q104" s="17">
        <f t="shared" si="26"/>
        <v>0.29166666666666669</v>
      </c>
      <c r="R104" s="18">
        <f t="shared" si="27"/>
        <v>0.33333333333333331</v>
      </c>
      <c r="S104" s="19">
        <v>1</v>
      </c>
      <c r="T104" s="20"/>
    </row>
    <row r="105" spans="3:20" ht="15.6" x14ac:dyDescent="0.3">
      <c r="C105" s="50"/>
      <c r="D105" s="225" t="s">
        <v>222</v>
      </c>
      <c r="E105" s="225"/>
      <c r="F105" s="225"/>
      <c r="G105" s="51"/>
      <c r="H105" s="51">
        <v>15</v>
      </c>
      <c r="I105" s="52">
        <v>44</v>
      </c>
      <c r="J105" s="52">
        <v>19</v>
      </c>
      <c r="K105" s="52">
        <v>5</v>
      </c>
      <c r="L105" s="52">
        <v>1</v>
      </c>
      <c r="M105" s="52"/>
      <c r="N105" s="52">
        <v>12</v>
      </c>
      <c r="O105" s="52">
        <v>13</v>
      </c>
      <c r="P105" s="53">
        <v>1</v>
      </c>
      <c r="Q105" s="54">
        <f t="shared" si="26"/>
        <v>0.43181818181818182</v>
      </c>
      <c r="R105" s="55">
        <f t="shared" si="27"/>
        <v>0.59090909090909094</v>
      </c>
      <c r="S105" s="56">
        <v>1</v>
      </c>
      <c r="T105" s="57">
        <v>3</v>
      </c>
    </row>
    <row r="106" spans="3:20" ht="15.6" x14ac:dyDescent="0.3">
      <c r="C106" s="13"/>
      <c r="D106" s="237" t="s">
        <v>201</v>
      </c>
      <c r="E106" s="237"/>
      <c r="F106" s="237"/>
      <c r="G106" s="25"/>
      <c r="H106" s="25">
        <v>3</v>
      </c>
      <c r="I106" s="21">
        <v>10</v>
      </c>
      <c r="J106" s="21">
        <v>6</v>
      </c>
      <c r="K106" s="21">
        <v>2</v>
      </c>
      <c r="L106" s="21">
        <v>1</v>
      </c>
      <c r="M106" s="21">
        <v>1</v>
      </c>
      <c r="N106" s="21">
        <v>9</v>
      </c>
      <c r="O106" s="21">
        <v>6</v>
      </c>
      <c r="P106" s="22"/>
      <c r="Q106" s="17">
        <f t="shared" si="26"/>
        <v>0.6</v>
      </c>
      <c r="R106" s="18">
        <f t="shared" si="27"/>
        <v>1.3</v>
      </c>
      <c r="S106" s="24"/>
      <c r="T106" s="26">
        <v>2</v>
      </c>
    </row>
    <row r="107" spans="3:20" ht="15.6" x14ac:dyDescent="0.3">
      <c r="C107" s="50"/>
      <c r="D107" s="220" t="s">
        <v>202</v>
      </c>
      <c r="E107" s="220"/>
      <c r="F107" s="220"/>
      <c r="G107" s="51"/>
      <c r="H107" s="51">
        <v>5</v>
      </c>
      <c r="I107" s="52">
        <v>12</v>
      </c>
      <c r="J107" s="52">
        <v>7</v>
      </c>
      <c r="K107" s="52">
        <v>2</v>
      </c>
      <c r="L107" s="52"/>
      <c r="M107" s="52"/>
      <c r="N107" s="52">
        <v>3</v>
      </c>
      <c r="O107" s="52">
        <v>2</v>
      </c>
      <c r="P107" s="53"/>
      <c r="Q107" s="54">
        <f t="shared" si="26"/>
        <v>0.58333333333333337</v>
      </c>
      <c r="R107" s="55">
        <f t="shared" si="27"/>
        <v>0.75</v>
      </c>
      <c r="S107" s="56">
        <v>1</v>
      </c>
      <c r="T107" s="57"/>
    </row>
    <row r="108" spans="3:20" ht="15.6" x14ac:dyDescent="0.3">
      <c r="C108" s="23"/>
      <c r="D108" s="221" t="s">
        <v>204</v>
      </c>
      <c r="E108" s="221"/>
      <c r="F108" s="221"/>
      <c r="G108" s="14"/>
      <c r="H108" s="15">
        <v>1</v>
      </c>
      <c r="I108" s="15">
        <v>3</v>
      </c>
      <c r="J108" s="15"/>
      <c r="K108" s="15"/>
      <c r="L108" s="15"/>
      <c r="M108" s="21"/>
      <c r="N108" s="15"/>
      <c r="O108" s="15"/>
      <c r="P108" s="16"/>
      <c r="Q108" s="17">
        <f t="shared" si="26"/>
        <v>0</v>
      </c>
      <c r="R108" s="18">
        <f t="shared" si="27"/>
        <v>0</v>
      </c>
      <c r="S108" s="19"/>
      <c r="T108" s="20">
        <v>1</v>
      </c>
    </row>
    <row r="109" spans="3:20" ht="15.6" x14ac:dyDescent="0.3">
      <c r="C109" s="50"/>
      <c r="D109" s="218" t="s">
        <v>264</v>
      </c>
      <c r="E109" s="218"/>
      <c r="F109" s="218"/>
      <c r="G109" s="51"/>
      <c r="H109" s="52">
        <v>4</v>
      </c>
      <c r="I109" s="52">
        <v>14</v>
      </c>
      <c r="J109" s="52">
        <v>11</v>
      </c>
      <c r="K109" s="52">
        <v>3</v>
      </c>
      <c r="L109" s="52">
        <v>1</v>
      </c>
      <c r="M109" s="52">
        <v>1</v>
      </c>
      <c r="N109" s="52">
        <v>5</v>
      </c>
      <c r="O109" s="52">
        <v>4</v>
      </c>
      <c r="P109" s="53"/>
      <c r="Q109" s="54">
        <f t="shared" si="26"/>
        <v>0.7857142857142857</v>
      </c>
      <c r="R109" s="55">
        <f t="shared" si="27"/>
        <v>1.3571428571428572</v>
      </c>
      <c r="S109" s="56"/>
      <c r="T109" s="57"/>
    </row>
    <row r="110" spans="3:20" ht="15.6" x14ac:dyDescent="0.3">
      <c r="C110" s="23"/>
      <c r="D110" s="219" t="s">
        <v>265</v>
      </c>
      <c r="E110" s="219"/>
      <c r="F110" s="219"/>
      <c r="G110" s="14"/>
      <c r="H110" s="15">
        <v>3</v>
      </c>
      <c r="I110" s="15">
        <v>9</v>
      </c>
      <c r="J110" s="15">
        <v>5</v>
      </c>
      <c r="K110" s="15">
        <v>1</v>
      </c>
      <c r="L110" s="15"/>
      <c r="M110" s="15">
        <v>1</v>
      </c>
      <c r="N110" s="15">
        <v>3</v>
      </c>
      <c r="O110" s="15">
        <v>4</v>
      </c>
      <c r="P110" s="16"/>
      <c r="Q110" s="17">
        <f t="shared" si="26"/>
        <v>0.55555555555555558</v>
      </c>
      <c r="R110" s="18">
        <f t="shared" si="27"/>
        <v>1</v>
      </c>
      <c r="S110" s="19"/>
      <c r="T110" s="20">
        <v>2</v>
      </c>
    </row>
    <row r="111" spans="3:20" ht="15.6" x14ac:dyDescent="0.3">
      <c r="C111" s="50"/>
      <c r="D111" s="305" t="s">
        <v>271</v>
      </c>
      <c r="E111" s="305"/>
      <c r="F111" s="305"/>
      <c r="G111" s="51"/>
      <c r="H111" s="52">
        <v>3</v>
      </c>
      <c r="I111" s="52">
        <v>6</v>
      </c>
      <c r="J111" s="52">
        <v>3</v>
      </c>
      <c r="K111" s="52">
        <v>2</v>
      </c>
      <c r="L111" s="52"/>
      <c r="M111" s="52"/>
      <c r="N111" s="52">
        <v>3</v>
      </c>
      <c r="O111" s="52">
        <v>3</v>
      </c>
      <c r="P111" s="53"/>
      <c r="Q111" s="54">
        <f t="shared" si="26"/>
        <v>0.5</v>
      </c>
      <c r="R111" s="55">
        <f t="shared" si="27"/>
        <v>0.83333333333333337</v>
      </c>
      <c r="S111" s="56">
        <v>2</v>
      </c>
      <c r="T111" s="57"/>
    </row>
    <row r="112" spans="3:20" ht="15.6" x14ac:dyDescent="0.3">
      <c r="C112" s="13"/>
      <c r="D112" s="219" t="s">
        <v>272</v>
      </c>
      <c r="E112" s="219"/>
      <c r="F112" s="219"/>
      <c r="G112" s="14"/>
      <c r="H112" s="15">
        <v>1</v>
      </c>
      <c r="I112" s="15"/>
      <c r="J112" s="15"/>
      <c r="K112" s="15"/>
      <c r="L112" s="15"/>
      <c r="M112" s="15"/>
      <c r="N112" s="15"/>
      <c r="O112" s="15"/>
      <c r="P112" s="16"/>
      <c r="Q112" s="17" t="e">
        <f t="shared" si="26"/>
        <v>#DIV/0!</v>
      </c>
      <c r="R112" s="18" t="e">
        <f t="shared" si="27"/>
        <v>#DIV/0!</v>
      </c>
      <c r="S112" s="19">
        <v>1</v>
      </c>
      <c r="T112" s="20"/>
    </row>
    <row r="113" spans="3:25" ht="15.6" x14ac:dyDescent="0.3">
      <c r="C113" s="50"/>
      <c r="D113" s="220" t="s">
        <v>281</v>
      </c>
      <c r="E113" s="220"/>
      <c r="F113" s="220"/>
      <c r="G113" s="51"/>
      <c r="H113" s="52">
        <v>2</v>
      </c>
      <c r="I113" s="52">
        <v>6</v>
      </c>
      <c r="J113" s="52"/>
      <c r="K113" s="52"/>
      <c r="L113" s="52"/>
      <c r="M113" s="52"/>
      <c r="N113" s="52"/>
      <c r="O113" s="52"/>
      <c r="P113" s="53"/>
      <c r="Q113" s="54">
        <f t="shared" si="26"/>
        <v>0</v>
      </c>
      <c r="R113" s="55">
        <f t="shared" si="27"/>
        <v>0</v>
      </c>
      <c r="S113" s="56"/>
      <c r="T113" s="57"/>
    </row>
    <row r="114" spans="3:25" ht="15.6" x14ac:dyDescent="0.3">
      <c r="C114" s="58"/>
      <c r="D114" s="236" t="s">
        <v>282</v>
      </c>
      <c r="E114" s="236"/>
      <c r="F114" s="236"/>
      <c r="G114" s="59"/>
      <c r="H114" s="60">
        <v>3</v>
      </c>
      <c r="I114" s="60">
        <v>8</v>
      </c>
      <c r="J114" s="60">
        <v>2</v>
      </c>
      <c r="K114" s="60">
        <v>2</v>
      </c>
      <c r="L114" s="60"/>
      <c r="M114" s="60"/>
      <c r="N114" s="60">
        <v>1</v>
      </c>
      <c r="O114" s="60">
        <v>1</v>
      </c>
      <c r="P114" s="61"/>
      <c r="Q114" s="17">
        <f t="shared" si="26"/>
        <v>0.25</v>
      </c>
      <c r="R114" s="18">
        <f t="shared" si="27"/>
        <v>0.5</v>
      </c>
      <c r="S114" s="62">
        <v>1</v>
      </c>
      <c r="T114" s="63">
        <v>1</v>
      </c>
    </row>
    <row r="115" spans="3:25" ht="15.6" x14ac:dyDescent="0.3">
      <c r="C115" s="50"/>
      <c r="D115" s="203" t="s">
        <v>283</v>
      </c>
      <c r="E115" s="204"/>
      <c r="F115" s="205"/>
      <c r="G115" s="51"/>
      <c r="H115" s="52">
        <v>1</v>
      </c>
      <c r="I115" s="52">
        <v>3</v>
      </c>
      <c r="J115" s="52">
        <v>1</v>
      </c>
      <c r="K115" s="52"/>
      <c r="L115" s="52"/>
      <c r="M115" s="52"/>
      <c r="N115" s="52">
        <v>2</v>
      </c>
      <c r="O115" s="52">
        <v>1</v>
      </c>
      <c r="P115" s="53"/>
      <c r="Q115" s="54">
        <f>J115/I115</f>
        <v>0.33333333333333331</v>
      </c>
      <c r="R115" s="55">
        <f t="shared" si="27"/>
        <v>0.33333333333333331</v>
      </c>
      <c r="S115" s="56"/>
      <c r="T115" s="57"/>
    </row>
    <row r="116" spans="3:25" ht="15.6" x14ac:dyDescent="0.3">
      <c r="C116" s="58"/>
      <c r="D116" s="206" t="s">
        <v>287</v>
      </c>
      <c r="E116" s="207"/>
      <c r="F116" s="208"/>
      <c r="G116" s="59"/>
      <c r="H116" s="60">
        <v>1</v>
      </c>
      <c r="I116" s="60">
        <v>2</v>
      </c>
      <c r="J116" s="60">
        <v>1</v>
      </c>
      <c r="K116" s="60"/>
      <c r="L116" s="60"/>
      <c r="M116" s="60"/>
      <c r="N116" s="60"/>
      <c r="O116" s="60"/>
      <c r="P116" s="61"/>
      <c r="Q116" s="17">
        <f>J116/I116</f>
        <v>0.5</v>
      </c>
      <c r="R116" s="18">
        <f t="shared" si="27"/>
        <v>0.5</v>
      </c>
      <c r="S116" s="62"/>
      <c r="T116" s="63"/>
    </row>
    <row r="117" spans="3:25" ht="15.6" x14ac:dyDescent="0.3">
      <c r="C117" s="58"/>
      <c r="D117" s="206" t="s">
        <v>321</v>
      </c>
      <c r="E117" s="207"/>
      <c r="F117" s="208"/>
      <c r="G117" s="59"/>
      <c r="H117" s="60">
        <v>1</v>
      </c>
      <c r="I117" s="60">
        <v>3</v>
      </c>
      <c r="J117" s="60"/>
      <c r="K117" s="60"/>
      <c r="L117" s="60"/>
      <c r="M117" s="60"/>
      <c r="N117" s="60">
        <v>1</v>
      </c>
      <c r="O117" s="60"/>
      <c r="P117" s="16"/>
      <c r="Q117" s="17"/>
      <c r="R117" s="18"/>
      <c r="S117" s="62"/>
      <c r="T117" s="63"/>
    </row>
    <row r="118" spans="3:25" ht="15.6" x14ac:dyDescent="0.3">
      <c r="C118" s="58"/>
      <c r="D118" s="206" t="s">
        <v>304</v>
      </c>
      <c r="E118" s="207"/>
      <c r="F118" s="208"/>
      <c r="G118" s="59"/>
      <c r="H118" s="60">
        <v>3</v>
      </c>
      <c r="I118" s="60">
        <v>9</v>
      </c>
      <c r="J118" s="60">
        <v>2</v>
      </c>
      <c r="K118" s="60"/>
      <c r="L118" s="60"/>
      <c r="M118" s="60"/>
      <c r="N118" s="60">
        <v>2</v>
      </c>
      <c r="O118" s="60">
        <v>1</v>
      </c>
      <c r="P118" s="16"/>
      <c r="Q118" s="17">
        <f>J118/I118</f>
        <v>0.22222222222222221</v>
      </c>
      <c r="R118" s="18">
        <f t="shared" si="27"/>
        <v>0.22222222222222221</v>
      </c>
      <c r="S118" s="62"/>
      <c r="T118" s="63">
        <v>1</v>
      </c>
    </row>
    <row r="119" spans="3:25" ht="15.6" x14ac:dyDescent="0.3">
      <c r="C119" s="50"/>
      <c r="D119" s="203" t="s">
        <v>303</v>
      </c>
      <c r="E119" s="204"/>
      <c r="F119" s="205"/>
      <c r="G119" s="51"/>
      <c r="H119" s="52">
        <v>3</v>
      </c>
      <c r="I119" s="52">
        <v>10</v>
      </c>
      <c r="J119" s="52">
        <v>3</v>
      </c>
      <c r="K119" s="52"/>
      <c r="L119" s="52"/>
      <c r="M119" s="52">
        <v>1</v>
      </c>
      <c r="N119" s="52">
        <v>6</v>
      </c>
      <c r="O119" s="52">
        <v>1</v>
      </c>
      <c r="P119" s="53"/>
      <c r="Q119" s="54">
        <f>J119/I119</f>
        <v>0.3</v>
      </c>
      <c r="R119" s="55">
        <f t="shared" si="27"/>
        <v>0.6</v>
      </c>
      <c r="S119" s="56"/>
      <c r="T119" s="57">
        <v>1</v>
      </c>
    </row>
    <row r="120" spans="3:25" ht="16.2" thickBot="1" x14ac:dyDescent="0.35">
      <c r="C120" s="64"/>
      <c r="D120" s="209" t="s">
        <v>29</v>
      </c>
      <c r="E120" s="210"/>
      <c r="F120" s="211"/>
      <c r="G120" s="27"/>
      <c r="H120" s="28">
        <v>5</v>
      </c>
      <c r="I120" s="28">
        <v>15</v>
      </c>
      <c r="J120" s="28">
        <v>8</v>
      </c>
      <c r="K120" s="28">
        <v>1</v>
      </c>
      <c r="L120" s="28"/>
      <c r="M120" s="28">
        <v>1</v>
      </c>
      <c r="N120" s="28">
        <v>9</v>
      </c>
      <c r="O120" s="28">
        <v>3</v>
      </c>
      <c r="P120" s="29"/>
      <c r="Q120" s="30">
        <f t="shared" ref="Q120" si="28">J120/I120</f>
        <v>0.53333333333333333</v>
      </c>
      <c r="R120" s="31">
        <f t="shared" si="27"/>
        <v>0.8</v>
      </c>
      <c r="S120" s="32"/>
      <c r="T120" s="33">
        <v>2</v>
      </c>
    </row>
    <row r="121" spans="3:25" x14ac:dyDescent="0.3">
      <c r="C121" s="313"/>
      <c r="D121" s="214" t="s">
        <v>30</v>
      </c>
      <c r="E121" s="214"/>
      <c r="F121" s="214"/>
      <c r="G121" s="315"/>
      <c r="H121" s="199">
        <f t="shared" ref="H121:P121" si="29">SUM(H95:H120)</f>
        <v>167</v>
      </c>
      <c r="I121" s="199">
        <f t="shared" si="29"/>
        <v>473</v>
      </c>
      <c r="J121" s="199">
        <f t="shared" si="29"/>
        <v>206</v>
      </c>
      <c r="K121" s="199">
        <f t="shared" si="29"/>
        <v>46</v>
      </c>
      <c r="L121" s="199">
        <f t="shared" si="29"/>
        <v>5</v>
      </c>
      <c r="M121" s="199">
        <f t="shared" si="29"/>
        <v>19</v>
      </c>
      <c r="N121" s="199">
        <f t="shared" si="29"/>
        <v>147</v>
      </c>
      <c r="O121" s="199">
        <f t="shared" si="29"/>
        <v>147</v>
      </c>
      <c r="P121" s="199">
        <f t="shared" si="29"/>
        <v>10</v>
      </c>
      <c r="Q121" s="201">
        <f>J121/I121</f>
        <v>0.43551797040169132</v>
      </c>
      <c r="R121" s="201">
        <f t="shared" si="27"/>
        <v>0.67441860465116277</v>
      </c>
      <c r="S121" s="199">
        <f>SUM(S95:S120)</f>
        <v>26</v>
      </c>
      <c r="T121" s="178">
        <f>SUM(T95:T120)</f>
        <v>37</v>
      </c>
    </row>
    <row r="122" spans="3:25" ht="15" thickBot="1" x14ac:dyDescent="0.35">
      <c r="C122" s="314"/>
      <c r="D122" s="215"/>
      <c r="E122" s="215"/>
      <c r="F122" s="215"/>
      <c r="G122" s="316"/>
      <c r="H122" s="200"/>
      <c r="I122" s="200"/>
      <c r="J122" s="200"/>
      <c r="K122" s="200"/>
      <c r="L122" s="200"/>
      <c r="M122" s="200"/>
      <c r="N122" s="200"/>
      <c r="O122" s="200"/>
      <c r="P122" s="200"/>
      <c r="Q122" s="202"/>
      <c r="R122" s="202"/>
      <c r="S122" s="200"/>
      <c r="T122" s="179"/>
    </row>
    <row r="124" spans="3:25" ht="15" thickBot="1" x14ac:dyDescent="0.35"/>
    <row r="125" spans="3:25" x14ac:dyDescent="0.3">
      <c r="C125" s="307" t="s">
        <v>13</v>
      </c>
      <c r="D125" s="308"/>
      <c r="E125" s="308"/>
      <c r="F125" s="308"/>
      <c r="G125" s="308"/>
      <c r="H125" s="308"/>
      <c r="I125" s="308"/>
      <c r="J125" s="308"/>
      <c r="K125" s="308"/>
      <c r="L125" s="308"/>
      <c r="M125" s="308"/>
      <c r="N125" s="308"/>
      <c r="O125" s="308"/>
      <c r="P125" s="308"/>
      <c r="Q125" s="308"/>
      <c r="R125" s="308"/>
      <c r="S125" s="308"/>
      <c r="T125" s="309"/>
    </row>
    <row r="126" spans="3:25" ht="15" thickBot="1" x14ac:dyDescent="0.35">
      <c r="C126" s="310"/>
      <c r="D126" s="311"/>
      <c r="E126" s="311"/>
      <c r="F126" s="311"/>
      <c r="G126" s="311"/>
      <c r="H126" s="311"/>
      <c r="I126" s="311"/>
      <c r="J126" s="311"/>
      <c r="K126" s="311"/>
      <c r="L126" s="311"/>
      <c r="M126" s="311"/>
      <c r="N126" s="311"/>
      <c r="O126" s="311"/>
      <c r="P126" s="311"/>
      <c r="Q126" s="311"/>
      <c r="R126" s="311"/>
      <c r="S126" s="311"/>
      <c r="T126" s="312"/>
    </row>
    <row r="127" spans="3:25" ht="18.600000000000001" thickBot="1" x14ac:dyDescent="0.35">
      <c r="C127" s="5" t="s">
        <v>16</v>
      </c>
      <c r="D127" s="190" t="s">
        <v>17</v>
      </c>
      <c r="E127" s="190"/>
      <c r="F127" s="190"/>
      <c r="G127" s="7" t="s">
        <v>18</v>
      </c>
      <c r="H127" s="6" t="s">
        <v>3</v>
      </c>
      <c r="I127" s="6" t="s">
        <v>19</v>
      </c>
      <c r="J127" s="6" t="s">
        <v>20</v>
      </c>
      <c r="K127" s="6" t="s">
        <v>21</v>
      </c>
      <c r="L127" s="6" t="s">
        <v>22</v>
      </c>
      <c r="M127" s="6" t="s">
        <v>23</v>
      </c>
      <c r="N127" s="6" t="s">
        <v>8</v>
      </c>
      <c r="O127" s="8" t="s">
        <v>9</v>
      </c>
      <c r="P127" s="9" t="s">
        <v>24</v>
      </c>
      <c r="Q127" s="10" t="s">
        <v>25</v>
      </c>
      <c r="R127" s="11" t="s">
        <v>26</v>
      </c>
      <c r="S127" s="12" t="s">
        <v>27</v>
      </c>
      <c r="T127" s="9" t="s">
        <v>28</v>
      </c>
    </row>
    <row r="128" spans="3:25" ht="15.6" x14ac:dyDescent="0.3">
      <c r="C128" s="65"/>
      <c r="D128" s="191" t="s">
        <v>137</v>
      </c>
      <c r="E128" s="192"/>
      <c r="F128" s="193"/>
      <c r="G128" s="66" t="s">
        <v>47</v>
      </c>
      <c r="H128" s="67">
        <v>15</v>
      </c>
      <c r="I128" s="67">
        <v>46</v>
      </c>
      <c r="J128" s="67">
        <v>27</v>
      </c>
      <c r="K128" s="67">
        <v>5</v>
      </c>
      <c r="L128" s="67">
        <v>4</v>
      </c>
      <c r="M128" s="67"/>
      <c r="N128" s="67">
        <v>13</v>
      </c>
      <c r="O128" s="67">
        <v>15</v>
      </c>
      <c r="P128" s="68"/>
      <c r="Q128" s="46">
        <f>J128/I128</f>
        <v>0.58695652173913049</v>
      </c>
      <c r="R128" s="47">
        <f>((J128+K128)+(2*L128)+(3*M128))/I128</f>
        <v>0.86956521739130432</v>
      </c>
      <c r="S128" s="69">
        <v>1</v>
      </c>
      <c r="T128" s="70"/>
      <c r="V128"/>
      <c r="W128"/>
      <c r="X128"/>
      <c r="Y128"/>
    </row>
    <row r="129" spans="3:25" ht="15.6" x14ac:dyDescent="0.3">
      <c r="C129" s="13"/>
      <c r="D129" s="251" t="s">
        <v>138</v>
      </c>
      <c r="E129" s="251"/>
      <c r="F129" s="251"/>
      <c r="G129" s="14" t="s">
        <v>40</v>
      </c>
      <c r="H129" s="15">
        <v>11</v>
      </c>
      <c r="I129" s="15">
        <v>31</v>
      </c>
      <c r="J129" s="15">
        <v>15</v>
      </c>
      <c r="K129" s="15">
        <v>1</v>
      </c>
      <c r="L129" s="15"/>
      <c r="M129" s="15">
        <v>1</v>
      </c>
      <c r="N129" s="15">
        <v>7</v>
      </c>
      <c r="O129" s="15">
        <v>17</v>
      </c>
      <c r="P129" s="16"/>
      <c r="Q129" s="17">
        <f t="shared" ref="Q129:Q154" si="30">J129/I129</f>
        <v>0.4838709677419355</v>
      </c>
      <c r="R129" s="18">
        <f t="shared" ref="R129:R155" si="31">((J129+K129)+(2*L129)+(3*M129))/I129</f>
        <v>0.61290322580645162</v>
      </c>
      <c r="S129" s="19">
        <v>6</v>
      </c>
      <c r="T129" s="20"/>
      <c r="V129"/>
      <c r="W129"/>
      <c r="X129"/>
      <c r="Y129"/>
    </row>
    <row r="130" spans="3:25" ht="15.6" x14ac:dyDescent="0.3">
      <c r="C130" s="50"/>
      <c r="D130" s="226" t="s">
        <v>59</v>
      </c>
      <c r="E130" s="226"/>
      <c r="F130" s="226"/>
      <c r="G130" s="51" t="s">
        <v>41</v>
      </c>
      <c r="H130" s="52">
        <v>13</v>
      </c>
      <c r="I130" s="52">
        <v>41</v>
      </c>
      <c r="J130" s="52">
        <v>28</v>
      </c>
      <c r="K130" s="52">
        <v>2</v>
      </c>
      <c r="L130" s="52">
        <v>1</v>
      </c>
      <c r="M130" s="52">
        <v>7</v>
      </c>
      <c r="N130" s="52">
        <v>26</v>
      </c>
      <c r="O130" s="52">
        <v>23</v>
      </c>
      <c r="P130" s="53">
        <v>1</v>
      </c>
      <c r="Q130" s="54">
        <f t="shared" si="30"/>
        <v>0.68292682926829273</v>
      </c>
      <c r="R130" s="55">
        <f t="shared" si="31"/>
        <v>1.2926829268292683</v>
      </c>
      <c r="S130" s="56">
        <v>2</v>
      </c>
      <c r="T130" s="57">
        <v>2</v>
      </c>
      <c r="V130"/>
      <c r="W130"/>
      <c r="X130"/>
      <c r="Y130"/>
    </row>
    <row r="131" spans="3:25" ht="15.6" x14ac:dyDescent="0.3">
      <c r="C131" s="13"/>
      <c r="D131" s="305" t="s">
        <v>58</v>
      </c>
      <c r="E131" s="305"/>
      <c r="F131" s="305"/>
      <c r="G131" s="14" t="s">
        <v>40</v>
      </c>
      <c r="H131" s="15">
        <v>2</v>
      </c>
      <c r="I131" s="21">
        <v>7</v>
      </c>
      <c r="J131" s="21">
        <v>3</v>
      </c>
      <c r="K131" s="21">
        <v>1</v>
      </c>
      <c r="L131" s="21"/>
      <c r="M131" s="21"/>
      <c r="N131" s="21">
        <v>2</v>
      </c>
      <c r="O131" s="21">
        <v>3</v>
      </c>
      <c r="P131" s="22"/>
      <c r="Q131" s="17">
        <f t="shared" si="30"/>
        <v>0.42857142857142855</v>
      </c>
      <c r="R131" s="18">
        <f t="shared" si="31"/>
        <v>0.5714285714285714</v>
      </c>
      <c r="S131" s="19"/>
      <c r="T131" s="20"/>
      <c r="V131"/>
      <c r="W131"/>
      <c r="X131"/>
      <c r="Y131"/>
    </row>
    <row r="132" spans="3:25" ht="15.6" x14ac:dyDescent="0.3">
      <c r="C132" s="50"/>
      <c r="D132" s="225" t="s">
        <v>60</v>
      </c>
      <c r="E132" s="225"/>
      <c r="F132" s="225"/>
      <c r="G132" s="51" t="s">
        <v>42</v>
      </c>
      <c r="H132" s="52">
        <v>9</v>
      </c>
      <c r="I132" s="52">
        <v>26</v>
      </c>
      <c r="J132" s="52">
        <v>22</v>
      </c>
      <c r="K132" s="52">
        <v>10</v>
      </c>
      <c r="L132" s="52"/>
      <c r="M132" s="52"/>
      <c r="N132" s="52">
        <v>16</v>
      </c>
      <c r="O132" s="52">
        <v>12</v>
      </c>
      <c r="P132" s="53">
        <v>1</v>
      </c>
      <c r="Q132" s="54">
        <f t="shared" si="30"/>
        <v>0.84615384615384615</v>
      </c>
      <c r="R132" s="55">
        <f t="shared" si="31"/>
        <v>1.2307692307692308</v>
      </c>
      <c r="S132" s="56">
        <v>4</v>
      </c>
      <c r="T132" s="57"/>
      <c r="V132"/>
      <c r="W132"/>
      <c r="X132"/>
      <c r="Y132"/>
    </row>
    <row r="133" spans="3:25" ht="15.6" x14ac:dyDescent="0.3">
      <c r="C133" s="13"/>
      <c r="D133" s="306" t="s">
        <v>61</v>
      </c>
      <c r="E133" s="306"/>
      <c r="F133" s="306"/>
      <c r="G133" s="14" t="s">
        <v>68</v>
      </c>
      <c r="H133" s="15">
        <v>10</v>
      </c>
      <c r="I133" s="15">
        <v>26</v>
      </c>
      <c r="J133" s="15">
        <v>16</v>
      </c>
      <c r="K133" s="15">
        <v>7</v>
      </c>
      <c r="L133" s="21">
        <v>1</v>
      </c>
      <c r="M133" s="21">
        <v>1</v>
      </c>
      <c r="N133" s="15">
        <v>11</v>
      </c>
      <c r="O133" s="15">
        <v>12</v>
      </c>
      <c r="P133" s="16"/>
      <c r="Q133" s="17">
        <f t="shared" si="30"/>
        <v>0.61538461538461542</v>
      </c>
      <c r="R133" s="18">
        <f t="shared" si="31"/>
        <v>1.0769230769230769</v>
      </c>
      <c r="S133" s="19">
        <v>4</v>
      </c>
      <c r="T133" s="20">
        <v>1</v>
      </c>
      <c r="V133"/>
      <c r="W133"/>
      <c r="X133"/>
      <c r="Y133"/>
    </row>
    <row r="134" spans="3:25" ht="15.6" x14ac:dyDescent="0.3">
      <c r="C134" s="50"/>
      <c r="D134" s="223" t="s">
        <v>63</v>
      </c>
      <c r="E134" s="223"/>
      <c r="F134" s="223"/>
      <c r="G134" s="51" t="s">
        <v>38</v>
      </c>
      <c r="H134" s="52">
        <v>14</v>
      </c>
      <c r="I134" s="52">
        <v>39</v>
      </c>
      <c r="J134" s="52">
        <v>20</v>
      </c>
      <c r="K134" s="52">
        <v>7</v>
      </c>
      <c r="L134" s="52"/>
      <c r="M134" s="52"/>
      <c r="N134" s="52">
        <v>8</v>
      </c>
      <c r="O134" s="52">
        <v>15</v>
      </c>
      <c r="P134" s="53">
        <v>1</v>
      </c>
      <c r="Q134" s="54">
        <f t="shared" si="30"/>
        <v>0.51282051282051277</v>
      </c>
      <c r="R134" s="55">
        <f t="shared" si="31"/>
        <v>0.69230769230769229</v>
      </c>
      <c r="S134" s="56">
        <v>2</v>
      </c>
      <c r="T134" s="57">
        <v>2</v>
      </c>
      <c r="V134"/>
      <c r="W134"/>
      <c r="X134"/>
      <c r="Y134"/>
    </row>
    <row r="135" spans="3:25" ht="15.6" x14ac:dyDescent="0.3">
      <c r="C135" s="23"/>
      <c r="D135" s="228" t="s">
        <v>139</v>
      </c>
      <c r="E135" s="228"/>
      <c r="F135" s="228"/>
      <c r="G135" s="14" t="s">
        <v>21</v>
      </c>
      <c r="H135" s="15">
        <v>15</v>
      </c>
      <c r="I135" s="15">
        <v>42</v>
      </c>
      <c r="J135" s="15">
        <v>14</v>
      </c>
      <c r="K135" s="15"/>
      <c r="L135" s="15"/>
      <c r="M135" s="15"/>
      <c r="N135" s="15">
        <v>10</v>
      </c>
      <c r="O135" s="15">
        <v>12</v>
      </c>
      <c r="P135" s="16"/>
      <c r="Q135" s="17">
        <f t="shared" si="30"/>
        <v>0.33333333333333331</v>
      </c>
      <c r="R135" s="18">
        <f t="shared" si="31"/>
        <v>0.33333333333333331</v>
      </c>
      <c r="S135" s="24">
        <v>1</v>
      </c>
      <c r="T135" s="20">
        <v>3</v>
      </c>
      <c r="V135"/>
      <c r="W135"/>
      <c r="X135"/>
      <c r="Y135"/>
    </row>
    <row r="136" spans="3:25" ht="15.6" x14ac:dyDescent="0.3">
      <c r="C136" s="50"/>
      <c r="D136" s="223" t="s">
        <v>64</v>
      </c>
      <c r="E136" s="223"/>
      <c r="F136" s="223"/>
      <c r="G136" s="51" t="s">
        <v>22</v>
      </c>
      <c r="H136" s="52">
        <v>10</v>
      </c>
      <c r="I136" s="52">
        <v>28</v>
      </c>
      <c r="J136" s="52">
        <v>11</v>
      </c>
      <c r="K136" s="52">
        <v>3</v>
      </c>
      <c r="L136" s="52"/>
      <c r="M136" s="52"/>
      <c r="N136" s="52">
        <v>8</v>
      </c>
      <c r="O136" s="52">
        <v>7</v>
      </c>
      <c r="P136" s="53"/>
      <c r="Q136" s="54">
        <f t="shared" si="30"/>
        <v>0.39285714285714285</v>
      </c>
      <c r="R136" s="55">
        <f t="shared" si="31"/>
        <v>0.5</v>
      </c>
      <c r="S136" s="56">
        <v>1</v>
      </c>
      <c r="T136" s="57">
        <v>6</v>
      </c>
      <c r="V136"/>
      <c r="W136"/>
      <c r="X136"/>
      <c r="Y136"/>
    </row>
    <row r="137" spans="3:25" ht="15.6" x14ac:dyDescent="0.3">
      <c r="C137" s="23"/>
      <c r="D137" s="228" t="s">
        <v>66</v>
      </c>
      <c r="E137" s="228"/>
      <c r="F137" s="228"/>
      <c r="G137" s="14" t="s">
        <v>140</v>
      </c>
      <c r="H137" s="15">
        <v>14</v>
      </c>
      <c r="I137" s="15">
        <v>32</v>
      </c>
      <c r="J137" s="15">
        <v>12</v>
      </c>
      <c r="K137" s="15">
        <v>1</v>
      </c>
      <c r="L137" s="21"/>
      <c r="M137" s="21">
        <v>1</v>
      </c>
      <c r="N137" s="15">
        <v>16</v>
      </c>
      <c r="O137" s="15">
        <v>8</v>
      </c>
      <c r="P137" s="16">
        <v>1</v>
      </c>
      <c r="Q137" s="17">
        <f t="shared" si="30"/>
        <v>0.375</v>
      </c>
      <c r="R137" s="18">
        <f t="shared" si="31"/>
        <v>0.5</v>
      </c>
      <c r="S137" s="19">
        <v>4</v>
      </c>
      <c r="T137" s="20">
        <v>1</v>
      </c>
      <c r="V137"/>
      <c r="W137"/>
      <c r="X137"/>
      <c r="Y137"/>
    </row>
    <row r="138" spans="3:25" ht="15.6" x14ac:dyDescent="0.3">
      <c r="C138" s="50"/>
      <c r="D138" s="223" t="s">
        <v>65</v>
      </c>
      <c r="E138" s="223"/>
      <c r="F138" s="223"/>
      <c r="G138" s="51" t="s">
        <v>49</v>
      </c>
      <c r="H138" s="52">
        <v>14</v>
      </c>
      <c r="I138" s="52">
        <v>35</v>
      </c>
      <c r="J138" s="52">
        <v>8</v>
      </c>
      <c r="K138" s="52">
        <v>1</v>
      </c>
      <c r="L138" s="52"/>
      <c r="M138" s="52"/>
      <c r="N138" s="52">
        <v>9</v>
      </c>
      <c r="O138" s="52">
        <v>4</v>
      </c>
      <c r="P138" s="53"/>
      <c r="Q138" s="54">
        <f t="shared" si="30"/>
        <v>0.22857142857142856</v>
      </c>
      <c r="R138" s="55">
        <f t="shared" si="31"/>
        <v>0.25714285714285712</v>
      </c>
      <c r="S138" s="56">
        <v>2</v>
      </c>
      <c r="T138" s="57"/>
      <c r="V138"/>
      <c r="W138"/>
      <c r="X138"/>
      <c r="Y138"/>
    </row>
    <row r="139" spans="3:25" ht="15.6" x14ac:dyDescent="0.3">
      <c r="C139" s="13">
        <v>66</v>
      </c>
      <c r="D139" s="237" t="s">
        <v>57</v>
      </c>
      <c r="E139" s="237"/>
      <c r="F139" s="237"/>
      <c r="G139" s="25"/>
      <c r="H139" s="21">
        <v>4</v>
      </c>
      <c r="I139" s="21">
        <v>12</v>
      </c>
      <c r="J139" s="21">
        <v>7</v>
      </c>
      <c r="K139" s="21">
        <v>3</v>
      </c>
      <c r="L139" s="21"/>
      <c r="M139" s="21"/>
      <c r="N139" s="21">
        <v>4</v>
      </c>
      <c r="O139" s="21">
        <v>8</v>
      </c>
      <c r="P139" s="22"/>
      <c r="Q139" s="17">
        <f t="shared" si="30"/>
        <v>0.58333333333333337</v>
      </c>
      <c r="R139" s="18">
        <f t="shared" si="31"/>
        <v>0.83333333333333337</v>
      </c>
      <c r="S139" s="24">
        <v>2</v>
      </c>
      <c r="T139" s="26"/>
      <c r="V139"/>
      <c r="W139"/>
      <c r="X139"/>
      <c r="Y139"/>
    </row>
    <row r="140" spans="3:25" ht="15.6" x14ac:dyDescent="0.3">
      <c r="C140" s="50"/>
      <c r="D140" s="220" t="s">
        <v>62</v>
      </c>
      <c r="E140" s="220"/>
      <c r="F140" s="220"/>
      <c r="G140" s="51"/>
      <c r="H140" s="52">
        <v>7</v>
      </c>
      <c r="I140" s="52">
        <v>21</v>
      </c>
      <c r="J140" s="52">
        <v>11</v>
      </c>
      <c r="K140" s="52">
        <v>2</v>
      </c>
      <c r="L140" s="52"/>
      <c r="M140" s="52">
        <v>2</v>
      </c>
      <c r="N140" s="52">
        <v>10</v>
      </c>
      <c r="O140" s="52">
        <v>8</v>
      </c>
      <c r="P140" s="53"/>
      <c r="Q140" s="54">
        <f t="shared" si="30"/>
        <v>0.52380952380952384</v>
      </c>
      <c r="R140" s="55">
        <f t="shared" si="31"/>
        <v>0.90476190476190477</v>
      </c>
      <c r="S140" s="56">
        <v>2</v>
      </c>
      <c r="T140" s="57">
        <v>1</v>
      </c>
      <c r="V140"/>
      <c r="W140"/>
      <c r="X140"/>
      <c r="Y140"/>
    </row>
    <row r="141" spans="3:25" ht="15.6" x14ac:dyDescent="0.3">
      <c r="C141" s="23"/>
      <c r="D141" s="221" t="s">
        <v>76</v>
      </c>
      <c r="E141" s="221"/>
      <c r="F141" s="221"/>
      <c r="G141" s="14"/>
      <c r="H141" s="15">
        <v>4</v>
      </c>
      <c r="I141" s="15">
        <v>12</v>
      </c>
      <c r="J141" s="15">
        <v>5</v>
      </c>
      <c r="K141" s="15">
        <v>2</v>
      </c>
      <c r="L141" s="15"/>
      <c r="M141" s="21"/>
      <c r="N141" s="15">
        <v>7</v>
      </c>
      <c r="O141" s="15">
        <v>1</v>
      </c>
      <c r="P141" s="16"/>
      <c r="Q141" s="17">
        <f t="shared" si="30"/>
        <v>0.41666666666666669</v>
      </c>
      <c r="R141" s="18">
        <f t="shared" si="31"/>
        <v>0.58333333333333337</v>
      </c>
      <c r="S141" s="19"/>
      <c r="T141" s="20">
        <v>1</v>
      </c>
      <c r="V141"/>
      <c r="W141"/>
      <c r="X141"/>
      <c r="Y141"/>
    </row>
    <row r="142" spans="3:25" ht="15.6" x14ac:dyDescent="0.3">
      <c r="C142" s="50"/>
      <c r="D142" s="304" t="s">
        <v>69</v>
      </c>
      <c r="E142" s="304"/>
      <c r="F142" s="304"/>
      <c r="G142" s="51"/>
      <c r="H142" s="52">
        <v>1</v>
      </c>
      <c r="I142" s="52">
        <v>3</v>
      </c>
      <c r="J142" s="52">
        <v>2</v>
      </c>
      <c r="K142" s="52"/>
      <c r="L142" s="52"/>
      <c r="M142" s="52">
        <v>1</v>
      </c>
      <c r="N142" s="52">
        <v>5</v>
      </c>
      <c r="O142" s="52">
        <v>2</v>
      </c>
      <c r="P142" s="53"/>
      <c r="Q142" s="54">
        <f t="shared" si="30"/>
        <v>0.66666666666666663</v>
      </c>
      <c r="R142" s="55">
        <f t="shared" si="31"/>
        <v>1.6666666666666667</v>
      </c>
      <c r="S142" s="56"/>
      <c r="T142" s="57">
        <v>1</v>
      </c>
      <c r="V142"/>
      <c r="W142"/>
      <c r="X142"/>
      <c r="Y142"/>
    </row>
    <row r="143" spans="3:25" ht="15.6" x14ac:dyDescent="0.3">
      <c r="C143" s="23"/>
      <c r="D143" s="219" t="s">
        <v>212</v>
      </c>
      <c r="E143" s="219"/>
      <c r="F143" s="219"/>
      <c r="G143" s="14"/>
      <c r="H143" s="15">
        <v>5</v>
      </c>
      <c r="I143" s="15">
        <v>13</v>
      </c>
      <c r="J143" s="15">
        <v>7</v>
      </c>
      <c r="K143" s="15"/>
      <c r="L143" s="15"/>
      <c r="M143" s="15"/>
      <c r="N143" s="15">
        <v>3</v>
      </c>
      <c r="O143" s="15">
        <v>7</v>
      </c>
      <c r="P143" s="16">
        <v>1</v>
      </c>
      <c r="Q143" s="17">
        <f t="shared" si="30"/>
        <v>0.53846153846153844</v>
      </c>
      <c r="R143" s="18">
        <f t="shared" si="31"/>
        <v>0.53846153846153844</v>
      </c>
      <c r="S143" s="19">
        <v>2</v>
      </c>
      <c r="T143" s="20">
        <v>2</v>
      </c>
      <c r="V143"/>
      <c r="W143"/>
      <c r="X143"/>
      <c r="Y143"/>
    </row>
    <row r="144" spans="3:25" ht="15.6" x14ac:dyDescent="0.3">
      <c r="C144" s="50"/>
      <c r="D144" s="303" t="s">
        <v>213</v>
      </c>
      <c r="E144" s="303"/>
      <c r="F144" s="303"/>
      <c r="G144" s="51"/>
      <c r="H144" s="52">
        <v>3</v>
      </c>
      <c r="I144" s="52">
        <v>10</v>
      </c>
      <c r="J144" s="52">
        <v>6</v>
      </c>
      <c r="K144" s="52">
        <v>3</v>
      </c>
      <c r="L144" s="52"/>
      <c r="M144" s="52">
        <v>1</v>
      </c>
      <c r="N144" s="52">
        <v>7</v>
      </c>
      <c r="O144" s="52">
        <v>5</v>
      </c>
      <c r="P144" s="53"/>
      <c r="Q144" s="54">
        <f t="shared" si="30"/>
        <v>0.6</v>
      </c>
      <c r="R144" s="55">
        <f t="shared" si="31"/>
        <v>1.2</v>
      </c>
      <c r="S144" s="56">
        <v>1</v>
      </c>
      <c r="T144" s="57"/>
      <c r="V144"/>
      <c r="W144"/>
      <c r="X144"/>
      <c r="Y144"/>
    </row>
    <row r="145" spans="3:25" ht="15.6" x14ac:dyDescent="0.3">
      <c r="C145" s="13"/>
      <c r="D145" s="219" t="s">
        <v>250</v>
      </c>
      <c r="E145" s="219"/>
      <c r="F145" s="219"/>
      <c r="G145" s="14"/>
      <c r="H145" s="15">
        <v>3</v>
      </c>
      <c r="I145" s="15">
        <v>5</v>
      </c>
      <c r="J145" s="15">
        <v>1</v>
      </c>
      <c r="K145" s="15"/>
      <c r="L145" s="15"/>
      <c r="M145" s="15"/>
      <c r="N145" s="15"/>
      <c r="O145" s="15">
        <v>2</v>
      </c>
      <c r="P145" s="16"/>
      <c r="Q145" s="17">
        <f t="shared" si="30"/>
        <v>0.2</v>
      </c>
      <c r="R145" s="18">
        <f t="shared" si="31"/>
        <v>0.2</v>
      </c>
      <c r="S145" s="19"/>
      <c r="T145" s="20"/>
      <c r="V145"/>
      <c r="W145"/>
      <c r="X145"/>
      <c r="Y145"/>
    </row>
    <row r="146" spans="3:25" ht="15.6" x14ac:dyDescent="0.3">
      <c r="C146" s="50"/>
      <c r="D146" s="220" t="s">
        <v>272</v>
      </c>
      <c r="E146" s="220"/>
      <c r="F146" s="220"/>
      <c r="G146" s="51"/>
      <c r="H146" s="52">
        <v>2</v>
      </c>
      <c r="I146" s="52">
        <v>5</v>
      </c>
      <c r="J146" s="52">
        <v>3</v>
      </c>
      <c r="K146" s="52"/>
      <c r="L146" s="52"/>
      <c r="M146" s="52"/>
      <c r="N146" s="52">
        <v>1</v>
      </c>
      <c r="O146" s="52">
        <v>1</v>
      </c>
      <c r="P146" s="53"/>
      <c r="Q146" s="54">
        <f t="shared" si="30"/>
        <v>0.6</v>
      </c>
      <c r="R146" s="55">
        <f t="shared" si="31"/>
        <v>0.6</v>
      </c>
      <c r="S146" s="56">
        <v>1</v>
      </c>
      <c r="T146" s="57">
        <v>1</v>
      </c>
      <c r="V146"/>
      <c r="W146"/>
      <c r="X146"/>
      <c r="Y146"/>
    </row>
    <row r="147" spans="3:25" ht="15.6" x14ac:dyDescent="0.3">
      <c r="C147" s="137"/>
      <c r="D147" s="233" t="s">
        <v>273</v>
      </c>
      <c r="E147" s="234"/>
      <c r="F147" s="235"/>
      <c r="G147" s="78"/>
      <c r="H147" s="71">
        <v>2</v>
      </c>
      <c r="I147" s="71">
        <v>4</v>
      </c>
      <c r="J147" s="71">
        <v>1</v>
      </c>
      <c r="K147" s="71"/>
      <c r="L147" s="71"/>
      <c r="M147" s="71"/>
      <c r="N147" s="71">
        <v>1</v>
      </c>
      <c r="O147" s="71">
        <v>2</v>
      </c>
      <c r="P147" s="22"/>
      <c r="Q147" s="17">
        <f t="shared" si="30"/>
        <v>0.25</v>
      </c>
      <c r="R147" s="18">
        <f t="shared" si="31"/>
        <v>0.25</v>
      </c>
      <c r="S147" s="80"/>
      <c r="T147" s="81"/>
      <c r="V147"/>
      <c r="W147"/>
      <c r="X147"/>
      <c r="Y147"/>
    </row>
    <row r="148" spans="3:25" ht="15.6" x14ac:dyDescent="0.3">
      <c r="C148" s="64"/>
      <c r="D148" s="203" t="s">
        <v>286</v>
      </c>
      <c r="E148" s="204"/>
      <c r="F148" s="205"/>
      <c r="G148" s="27"/>
      <c r="H148" s="28">
        <v>3</v>
      </c>
      <c r="I148" s="28">
        <v>9</v>
      </c>
      <c r="J148" s="28">
        <v>6</v>
      </c>
      <c r="K148" s="28">
        <v>2</v>
      </c>
      <c r="L148" s="28"/>
      <c r="M148" s="28">
        <v>1</v>
      </c>
      <c r="N148" s="28">
        <v>5</v>
      </c>
      <c r="O148" s="28">
        <v>5</v>
      </c>
      <c r="P148" s="53"/>
      <c r="Q148" s="54">
        <f t="shared" si="30"/>
        <v>0.66666666666666663</v>
      </c>
      <c r="R148" s="55">
        <f t="shared" si="31"/>
        <v>1.2222222222222223</v>
      </c>
      <c r="S148" s="32"/>
      <c r="T148" s="33"/>
      <c r="V148"/>
      <c r="W148"/>
      <c r="X148"/>
      <c r="Y148"/>
    </row>
    <row r="149" spans="3:25" ht="15.6" x14ac:dyDescent="0.3">
      <c r="C149" s="137"/>
      <c r="D149" s="233" t="s">
        <v>67</v>
      </c>
      <c r="E149" s="234"/>
      <c r="F149" s="235"/>
      <c r="G149" s="78"/>
      <c r="H149" s="71">
        <v>3</v>
      </c>
      <c r="I149" s="71">
        <v>5</v>
      </c>
      <c r="J149" s="71">
        <v>4</v>
      </c>
      <c r="K149" s="71"/>
      <c r="L149" s="71"/>
      <c r="M149" s="71"/>
      <c r="N149" s="71"/>
      <c r="O149" s="71"/>
      <c r="P149" s="22"/>
      <c r="Q149" s="17">
        <f t="shared" si="30"/>
        <v>0.8</v>
      </c>
      <c r="R149" s="18">
        <f t="shared" si="31"/>
        <v>0.8</v>
      </c>
      <c r="S149" s="80"/>
      <c r="T149" s="81"/>
      <c r="V149"/>
      <c r="W149"/>
      <c r="X149"/>
      <c r="Y149"/>
    </row>
    <row r="150" spans="3:25" ht="15.6" x14ac:dyDescent="0.3">
      <c r="C150" s="64"/>
      <c r="D150" s="203" t="s">
        <v>290</v>
      </c>
      <c r="E150" s="204"/>
      <c r="F150" s="205"/>
      <c r="G150" s="27"/>
      <c r="H150" s="28">
        <v>1</v>
      </c>
      <c r="I150" s="28">
        <v>3</v>
      </c>
      <c r="J150" s="28">
        <v>1</v>
      </c>
      <c r="K150" s="28"/>
      <c r="L150" s="28"/>
      <c r="M150" s="28"/>
      <c r="N150" s="28"/>
      <c r="O150" s="28"/>
      <c r="P150" s="53"/>
      <c r="Q150" s="54">
        <f t="shared" si="30"/>
        <v>0.33333333333333331</v>
      </c>
      <c r="R150" s="55">
        <f t="shared" si="31"/>
        <v>0.33333333333333331</v>
      </c>
      <c r="S150" s="32"/>
      <c r="T150" s="33"/>
      <c r="V150"/>
      <c r="W150"/>
      <c r="X150"/>
      <c r="Y150"/>
    </row>
    <row r="151" spans="3:25" ht="15.6" x14ac:dyDescent="0.3">
      <c r="C151" s="137"/>
      <c r="D151" s="233" t="s">
        <v>265</v>
      </c>
      <c r="E151" s="234"/>
      <c r="F151" s="235"/>
      <c r="G151" s="78"/>
      <c r="H151" s="71">
        <v>1</v>
      </c>
      <c r="I151" s="71">
        <v>1</v>
      </c>
      <c r="J151" s="71"/>
      <c r="K151" s="71"/>
      <c r="L151" s="71"/>
      <c r="M151" s="71"/>
      <c r="N151" s="71">
        <v>1</v>
      </c>
      <c r="O151" s="71">
        <v>1</v>
      </c>
      <c r="P151" s="22">
        <v>1</v>
      </c>
      <c r="Q151" s="17">
        <f t="shared" si="30"/>
        <v>0</v>
      </c>
      <c r="R151" s="18">
        <f t="shared" si="31"/>
        <v>0</v>
      </c>
      <c r="S151" s="80">
        <v>1</v>
      </c>
      <c r="T151" s="81">
        <v>1</v>
      </c>
      <c r="V151"/>
      <c r="W151"/>
      <c r="X151"/>
      <c r="Y151"/>
    </row>
    <row r="152" spans="3:25" ht="15.6" x14ac:dyDescent="0.3">
      <c r="C152" s="64"/>
      <c r="D152" s="203"/>
      <c r="E152" s="204"/>
      <c r="F152" s="205"/>
      <c r="G152" s="27"/>
      <c r="H152" s="28"/>
      <c r="I152" s="28"/>
      <c r="J152" s="28"/>
      <c r="K152" s="28"/>
      <c r="L152" s="28"/>
      <c r="M152" s="28"/>
      <c r="N152" s="28"/>
      <c r="O152" s="28"/>
      <c r="P152" s="53"/>
      <c r="Q152" s="54" t="e">
        <f t="shared" si="30"/>
        <v>#DIV/0!</v>
      </c>
      <c r="R152" s="55" t="e">
        <f t="shared" si="31"/>
        <v>#DIV/0!</v>
      </c>
      <c r="S152" s="32"/>
      <c r="T152" s="33"/>
      <c r="V152"/>
      <c r="W152"/>
      <c r="X152"/>
      <c r="Y152"/>
    </row>
    <row r="153" spans="3:25" ht="15.6" x14ac:dyDescent="0.3">
      <c r="C153" s="58"/>
      <c r="D153" s="236" t="s">
        <v>293</v>
      </c>
      <c r="E153" s="236"/>
      <c r="F153" s="236"/>
      <c r="G153" s="59"/>
      <c r="H153" s="60">
        <v>1</v>
      </c>
      <c r="I153" s="71">
        <v>2</v>
      </c>
      <c r="J153" s="71">
        <v>1</v>
      </c>
      <c r="K153" s="71"/>
      <c r="L153" s="60"/>
      <c r="M153" s="60"/>
      <c r="N153" s="60"/>
      <c r="O153" s="60">
        <v>2</v>
      </c>
      <c r="P153" s="61"/>
      <c r="Q153" s="17">
        <f t="shared" si="30"/>
        <v>0.5</v>
      </c>
      <c r="R153" s="18">
        <f t="shared" si="31"/>
        <v>0.5</v>
      </c>
      <c r="S153" s="62">
        <v>2</v>
      </c>
      <c r="T153" s="63">
        <v>2</v>
      </c>
      <c r="V153"/>
      <c r="W153"/>
      <c r="X153"/>
      <c r="Y153"/>
    </row>
    <row r="154" spans="3:25" ht="16.2" thickBot="1" x14ac:dyDescent="0.35">
      <c r="C154" s="64"/>
      <c r="D154" s="209" t="s">
        <v>56</v>
      </c>
      <c r="E154" s="210"/>
      <c r="F154" s="211"/>
      <c r="G154" s="27"/>
      <c r="H154" s="28">
        <v>3</v>
      </c>
      <c r="I154" s="28">
        <v>10</v>
      </c>
      <c r="J154" s="28">
        <v>7</v>
      </c>
      <c r="K154" s="28">
        <v>4</v>
      </c>
      <c r="L154" s="28"/>
      <c r="M154" s="28">
        <v>2</v>
      </c>
      <c r="N154" s="28">
        <v>8</v>
      </c>
      <c r="O154" s="28">
        <v>6</v>
      </c>
      <c r="P154" s="29"/>
      <c r="Q154" s="54">
        <f t="shared" si="30"/>
        <v>0.7</v>
      </c>
      <c r="R154" s="55">
        <f t="shared" si="31"/>
        <v>1.7</v>
      </c>
      <c r="S154" s="32"/>
      <c r="T154" s="33"/>
      <c r="V154" s="156"/>
      <c r="W154" s="156"/>
      <c r="X154" s="156"/>
      <c r="Y154" s="156"/>
    </row>
    <row r="155" spans="3:25" x14ac:dyDescent="0.3">
      <c r="C155" s="297"/>
      <c r="D155" s="299" t="s">
        <v>30</v>
      </c>
      <c r="E155" s="299"/>
      <c r="F155" s="299"/>
      <c r="G155" s="301"/>
      <c r="H155" s="287">
        <f t="shared" ref="H155:P155" si="32">SUM(H128:H154)</f>
        <v>170</v>
      </c>
      <c r="I155" s="287">
        <f t="shared" si="32"/>
        <v>468</v>
      </c>
      <c r="J155" s="287">
        <f t="shared" si="32"/>
        <v>238</v>
      </c>
      <c r="K155" s="287">
        <f t="shared" si="32"/>
        <v>54</v>
      </c>
      <c r="L155" s="287">
        <f t="shared" si="32"/>
        <v>6</v>
      </c>
      <c r="M155" s="287">
        <f t="shared" si="32"/>
        <v>17</v>
      </c>
      <c r="N155" s="287">
        <f t="shared" si="32"/>
        <v>178</v>
      </c>
      <c r="O155" s="287">
        <f t="shared" si="32"/>
        <v>178</v>
      </c>
      <c r="P155" s="287">
        <f t="shared" si="32"/>
        <v>6</v>
      </c>
      <c r="Q155" s="285">
        <f>J155/I155</f>
        <v>0.50854700854700852</v>
      </c>
      <c r="R155" s="285">
        <f t="shared" si="31"/>
        <v>0.75854700854700852</v>
      </c>
      <c r="S155" s="287">
        <f>SUM(S128:S154)</f>
        <v>38</v>
      </c>
      <c r="T155" s="289">
        <f>SUM(T128:T154)</f>
        <v>24</v>
      </c>
    </row>
    <row r="156" spans="3:25" ht="15" thickBot="1" x14ac:dyDescent="0.35">
      <c r="C156" s="298"/>
      <c r="D156" s="300"/>
      <c r="E156" s="300"/>
      <c r="F156" s="300"/>
      <c r="G156" s="302"/>
      <c r="H156" s="288"/>
      <c r="I156" s="288"/>
      <c r="J156" s="288"/>
      <c r="K156" s="288"/>
      <c r="L156" s="288"/>
      <c r="M156" s="288"/>
      <c r="N156" s="288"/>
      <c r="O156" s="288"/>
      <c r="P156" s="288"/>
      <c r="Q156" s="286"/>
      <c r="R156" s="286"/>
      <c r="S156" s="288"/>
      <c r="T156" s="290"/>
    </row>
    <row r="158" spans="3:25" ht="15" thickBot="1" x14ac:dyDescent="0.35"/>
    <row r="159" spans="3:25" x14ac:dyDescent="0.3">
      <c r="C159" s="291" t="s">
        <v>70</v>
      </c>
      <c r="D159" s="292"/>
      <c r="E159" s="292"/>
      <c r="F159" s="292"/>
      <c r="G159" s="292"/>
      <c r="H159" s="292"/>
      <c r="I159" s="292"/>
      <c r="J159" s="292"/>
      <c r="K159" s="292"/>
      <c r="L159" s="292"/>
      <c r="M159" s="292"/>
      <c r="N159" s="292"/>
      <c r="O159" s="292"/>
      <c r="P159" s="292"/>
      <c r="Q159" s="292"/>
      <c r="R159" s="292"/>
      <c r="S159" s="292"/>
      <c r="T159" s="293"/>
    </row>
    <row r="160" spans="3:25" ht="15" thickBot="1" x14ac:dyDescent="0.35">
      <c r="C160" s="294"/>
      <c r="D160" s="295"/>
      <c r="E160" s="295"/>
      <c r="F160" s="295"/>
      <c r="G160" s="295"/>
      <c r="H160" s="295"/>
      <c r="I160" s="295"/>
      <c r="J160" s="295"/>
      <c r="K160" s="295"/>
      <c r="L160" s="295"/>
      <c r="M160" s="295"/>
      <c r="N160" s="295"/>
      <c r="O160" s="295"/>
      <c r="P160" s="295"/>
      <c r="Q160" s="295"/>
      <c r="R160" s="295"/>
      <c r="S160" s="295"/>
      <c r="T160" s="296"/>
    </row>
    <row r="161" spans="3:20" ht="18.600000000000001" thickBot="1" x14ac:dyDescent="0.35">
      <c r="C161" s="5" t="s">
        <v>16</v>
      </c>
      <c r="D161" s="190" t="s">
        <v>17</v>
      </c>
      <c r="E161" s="190"/>
      <c r="F161" s="190"/>
      <c r="G161" s="7" t="s">
        <v>18</v>
      </c>
      <c r="H161" s="6" t="s">
        <v>3</v>
      </c>
      <c r="I161" s="6" t="s">
        <v>19</v>
      </c>
      <c r="J161" s="6" t="s">
        <v>20</v>
      </c>
      <c r="K161" s="6" t="s">
        <v>21</v>
      </c>
      <c r="L161" s="6" t="s">
        <v>22</v>
      </c>
      <c r="M161" s="6" t="s">
        <v>23</v>
      </c>
      <c r="N161" s="6" t="s">
        <v>8</v>
      </c>
      <c r="O161" s="8" t="s">
        <v>9</v>
      </c>
      <c r="P161" s="9" t="s">
        <v>24</v>
      </c>
      <c r="Q161" s="10" t="s">
        <v>25</v>
      </c>
      <c r="R161" s="11" t="s">
        <v>26</v>
      </c>
      <c r="S161" s="12" t="s">
        <v>27</v>
      </c>
      <c r="T161" s="9" t="s">
        <v>28</v>
      </c>
    </row>
    <row r="162" spans="3:20" ht="15.6" x14ac:dyDescent="0.3">
      <c r="C162" s="106"/>
      <c r="D162" s="282" t="s">
        <v>119</v>
      </c>
      <c r="E162" s="283"/>
      <c r="F162" s="284"/>
      <c r="G162" s="107"/>
      <c r="H162" s="108">
        <v>9</v>
      </c>
      <c r="I162" s="108">
        <v>35</v>
      </c>
      <c r="J162" s="108">
        <v>21</v>
      </c>
      <c r="K162" s="108">
        <v>10</v>
      </c>
      <c r="L162" s="108">
        <v>1</v>
      </c>
      <c r="M162" s="108"/>
      <c r="N162" s="108">
        <v>16</v>
      </c>
      <c r="O162" s="108">
        <v>13</v>
      </c>
      <c r="P162" s="109"/>
      <c r="Q162" s="110">
        <f>J162/I162</f>
        <v>0.6</v>
      </c>
      <c r="R162" s="111">
        <f>((J162+K162)+(2*L162)+(3*M162))/I162</f>
        <v>0.94285714285714284</v>
      </c>
      <c r="S162" s="112">
        <v>1</v>
      </c>
      <c r="T162" s="113"/>
    </row>
    <row r="163" spans="3:20" ht="15.6" x14ac:dyDescent="0.3">
      <c r="C163" s="13"/>
      <c r="D163" s="228" t="s">
        <v>236</v>
      </c>
      <c r="E163" s="228"/>
      <c r="F163" s="228"/>
      <c r="G163" s="14"/>
      <c r="H163" s="15">
        <v>13</v>
      </c>
      <c r="I163" s="15">
        <v>37</v>
      </c>
      <c r="J163" s="15">
        <v>19</v>
      </c>
      <c r="K163" s="15">
        <v>3</v>
      </c>
      <c r="L163" s="15"/>
      <c r="M163" s="15">
        <v>2</v>
      </c>
      <c r="N163" s="15">
        <v>17</v>
      </c>
      <c r="O163" s="15">
        <v>17</v>
      </c>
      <c r="P163" s="16"/>
      <c r="Q163" s="17">
        <f t="shared" ref="Q163:Q181" si="33">J163/I163</f>
        <v>0.51351351351351349</v>
      </c>
      <c r="R163" s="18">
        <f t="shared" ref="R163:R185" si="34">((J163+K163)+(2*L163)+(3*M163))/I163</f>
        <v>0.7567567567567568</v>
      </c>
      <c r="S163" s="19">
        <v>3</v>
      </c>
      <c r="T163" s="20">
        <v>2</v>
      </c>
    </row>
    <row r="164" spans="3:20" ht="15.6" x14ac:dyDescent="0.3">
      <c r="C164" s="121"/>
      <c r="D164" s="226" t="s">
        <v>72</v>
      </c>
      <c r="E164" s="226"/>
      <c r="F164" s="226"/>
      <c r="G164" s="114"/>
      <c r="H164" s="115">
        <v>14</v>
      </c>
      <c r="I164" s="115">
        <v>42</v>
      </c>
      <c r="J164" s="115">
        <v>25</v>
      </c>
      <c r="K164" s="115">
        <v>6</v>
      </c>
      <c r="L164" s="115">
        <v>2</v>
      </c>
      <c r="M164" s="115">
        <v>3</v>
      </c>
      <c r="N164" s="115">
        <v>23</v>
      </c>
      <c r="O164" s="115">
        <v>22</v>
      </c>
      <c r="P164" s="116">
        <v>1</v>
      </c>
      <c r="Q164" s="117">
        <f t="shared" si="33"/>
        <v>0.59523809523809523</v>
      </c>
      <c r="R164" s="118">
        <f t="shared" si="34"/>
        <v>1.0476190476190477</v>
      </c>
      <c r="S164" s="119">
        <v>5</v>
      </c>
      <c r="T164" s="120">
        <v>1</v>
      </c>
    </row>
    <row r="165" spans="3:20" ht="15.6" x14ac:dyDescent="0.3">
      <c r="C165" s="13"/>
      <c r="D165" s="194" t="s">
        <v>120</v>
      </c>
      <c r="E165" s="194"/>
      <c r="F165" s="194"/>
      <c r="G165" s="14"/>
      <c r="H165" s="15">
        <v>13</v>
      </c>
      <c r="I165" s="21">
        <v>45</v>
      </c>
      <c r="J165" s="21">
        <v>30</v>
      </c>
      <c r="K165" s="21">
        <v>5</v>
      </c>
      <c r="L165" s="21">
        <v>1</v>
      </c>
      <c r="M165" s="21">
        <v>8</v>
      </c>
      <c r="N165" s="21">
        <v>31</v>
      </c>
      <c r="O165" s="21">
        <v>23</v>
      </c>
      <c r="P165" s="22"/>
      <c r="Q165" s="17">
        <f t="shared" si="33"/>
        <v>0.66666666666666663</v>
      </c>
      <c r="R165" s="18">
        <f t="shared" si="34"/>
        <v>1.3555555555555556</v>
      </c>
      <c r="S165" s="19">
        <v>1</v>
      </c>
      <c r="T165" s="20">
        <v>2</v>
      </c>
    </row>
    <row r="166" spans="3:20" ht="15.6" x14ac:dyDescent="0.3">
      <c r="C166" s="121"/>
      <c r="D166" s="278" t="s">
        <v>73</v>
      </c>
      <c r="E166" s="278"/>
      <c r="F166" s="278"/>
      <c r="G166" s="114"/>
      <c r="H166" s="115">
        <v>6</v>
      </c>
      <c r="I166" s="115">
        <v>17</v>
      </c>
      <c r="J166" s="115">
        <v>7</v>
      </c>
      <c r="K166" s="115">
        <v>4</v>
      </c>
      <c r="L166" s="115"/>
      <c r="M166" s="115"/>
      <c r="N166" s="115">
        <v>4</v>
      </c>
      <c r="O166" s="115">
        <v>7</v>
      </c>
      <c r="P166" s="116"/>
      <c r="Q166" s="117">
        <f t="shared" si="33"/>
        <v>0.41176470588235292</v>
      </c>
      <c r="R166" s="118">
        <f t="shared" si="34"/>
        <v>0.6470588235294118</v>
      </c>
      <c r="S166" s="119">
        <v>1</v>
      </c>
      <c r="T166" s="120">
        <v>1</v>
      </c>
    </row>
    <row r="167" spans="3:20" ht="15.6" x14ac:dyDescent="0.3">
      <c r="C167" s="13"/>
      <c r="D167" s="228" t="s">
        <v>71</v>
      </c>
      <c r="E167" s="228"/>
      <c r="F167" s="228"/>
      <c r="G167" s="14"/>
      <c r="H167" s="15">
        <v>9</v>
      </c>
      <c r="I167" s="15">
        <v>25</v>
      </c>
      <c r="J167" s="15">
        <v>10</v>
      </c>
      <c r="K167" s="15"/>
      <c r="L167" s="21"/>
      <c r="M167" s="21"/>
      <c r="N167" s="15">
        <v>6</v>
      </c>
      <c r="O167" s="15">
        <v>8</v>
      </c>
      <c r="P167" s="16">
        <v>1</v>
      </c>
      <c r="Q167" s="17">
        <f t="shared" si="33"/>
        <v>0.4</v>
      </c>
      <c r="R167" s="18">
        <f t="shared" si="34"/>
        <v>0.4</v>
      </c>
      <c r="S167" s="19">
        <v>1</v>
      </c>
      <c r="T167" s="20">
        <v>1</v>
      </c>
    </row>
    <row r="168" spans="3:20" ht="15.6" x14ac:dyDescent="0.3">
      <c r="C168" s="121"/>
      <c r="D168" s="278" t="s">
        <v>121</v>
      </c>
      <c r="E168" s="278"/>
      <c r="F168" s="278"/>
      <c r="G168" s="114"/>
      <c r="H168" s="115">
        <v>12</v>
      </c>
      <c r="I168" s="115">
        <v>41</v>
      </c>
      <c r="J168" s="115">
        <v>17</v>
      </c>
      <c r="K168" s="115">
        <v>4</v>
      </c>
      <c r="L168" s="115"/>
      <c r="M168" s="115"/>
      <c r="N168" s="115">
        <v>6</v>
      </c>
      <c r="O168" s="115">
        <v>12</v>
      </c>
      <c r="P168" s="116"/>
      <c r="Q168" s="117">
        <f t="shared" si="33"/>
        <v>0.41463414634146339</v>
      </c>
      <c r="R168" s="118">
        <f t="shared" si="34"/>
        <v>0.51219512195121952</v>
      </c>
      <c r="S168" s="119">
        <v>2</v>
      </c>
      <c r="T168" s="120">
        <v>4</v>
      </c>
    </row>
    <row r="169" spans="3:20" ht="15.6" x14ac:dyDescent="0.3">
      <c r="C169" s="23"/>
      <c r="D169" s="228" t="s">
        <v>122</v>
      </c>
      <c r="E169" s="228"/>
      <c r="F169" s="228"/>
      <c r="G169" s="14"/>
      <c r="H169" s="15">
        <v>15</v>
      </c>
      <c r="I169" s="15">
        <v>43</v>
      </c>
      <c r="J169" s="15">
        <v>18</v>
      </c>
      <c r="K169" s="15">
        <v>5</v>
      </c>
      <c r="L169" s="15"/>
      <c r="M169" s="15">
        <v>2</v>
      </c>
      <c r="N169" s="15">
        <v>21</v>
      </c>
      <c r="O169" s="15">
        <v>13</v>
      </c>
      <c r="P169" s="16">
        <v>1</v>
      </c>
      <c r="Q169" s="17">
        <f t="shared" si="33"/>
        <v>0.41860465116279072</v>
      </c>
      <c r="R169" s="18">
        <f t="shared" si="34"/>
        <v>0.67441860465116277</v>
      </c>
      <c r="S169" s="24">
        <v>2</v>
      </c>
      <c r="T169" s="20">
        <v>2</v>
      </c>
    </row>
    <row r="170" spans="3:20" ht="15.6" x14ac:dyDescent="0.3">
      <c r="C170" s="121"/>
      <c r="D170" s="278" t="s">
        <v>75</v>
      </c>
      <c r="E170" s="278"/>
      <c r="F170" s="278"/>
      <c r="G170" s="114"/>
      <c r="H170" s="115">
        <v>13</v>
      </c>
      <c r="I170" s="115">
        <v>34</v>
      </c>
      <c r="J170" s="115">
        <v>13</v>
      </c>
      <c r="K170" s="115"/>
      <c r="L170" s="115"/>
      <c r="M170" s="115"/>
      <c r="N170" s="115">
        <v>6</v>
      </c>
      <c r="O170" s="115">
        <v>13</v>
      </c>
      <c r="P170" s="116"/>
      <c r="Q170" s="117">
        <f t="shared" si="33"/>
        <v>0.38235294117647056</v>
      </c>
      <c r="R170" s="118">
        <f t="shared" si="34"/>
        <v>0.38235294117647056</v>
      </c>
      <c r="S170" s="119">
        <v>4</v>
      </c>
      <c r="T170" s="120"/>
    </row>
    <row r="171" spans="3:20" ht="15.6" x14ac:dyDescent="0.3">
      <c r="C171" s="23"/>
      <c r="D171" s="228" t="s">
        <v>74</v>
      </c>
      <c r="E171" s="228"/>
      <c r="F171" s="228"/>
      <c r="G171" s="14"/>
      <c r="H171" s="15">
        <v>8</v>
      </c>
      <c r="I171" s="15">
        <v>17</v>
      </c>
      <c r="J171" s="15">
        <v>8</v>
      </c>
      <c r="K171" s="15"/>
      <c r="L171" s="21"/>
      <c r="M171" s="21"/>
      <c r="N171" s="15">
        <v>5</v>
      </c>
      <c r="O171" s="15">
        <v>6</v>
      </c>
      <c r="P171" s="16"/>
      <c r="Q171" s="17">
        <f t="shared" si="33"/>
        <v>0.47058823529411764</v>
      </c>
      <c r="R171" s="18">
        <f t="shared" si="34"/>
        <v>0.47058823529411764</v>
      </c>
      <c r="S171" s="19">
        <v>5</v>
      </c>
      <c r="T171" s="20">
        <v>3</v>
      </c>
    </row>
    <row r="172" spans="3:20" ht="15.6" x14ac:dyDescent="0.3">
      <c r="C172" s="121"/>
      <c r="D172" s="278" t="s">
        <v>206</v>
      </c>
      <c r="E172" s="278"/>
      <c r="F172" s="278"/>
      <c r="G172" s="114"/>
      <c r="H172" s="115">
        <v>13</v>
      </c>
      <c r="I172" s="115">
        <v>34</v>
      </c>
      <c r="J172" s="115">
        <v>12</v>
      </c>
      <c r="K172" s="115">
        <v>1</v>
      </c>
      <c r="L172" s="115"/>
      <c r="M172" s="115"/>
      <c r="N172" s="115">
        <v>6</v>
      </c>
      <c r="O172" s="115">
        <v>11</v>
      </c>
      <c r="P172" s="116"/>
      <c r="Q172" s="122">
        <f t="shared" si="33"/>
        <v>0.35294117647058826</v>
      </c>
      <c r="R172" s="123">
        <f t="shared" si="34"/>
        <v>0.38235294117647056</v>
      </c>
      <c r="S172" s="119">
        <v>2</v>
      </c>
      <c r="T172" s="120"/>
    </row>
    <row r="173" spans="3:20" ht="15.6" x14ac:dyDescent="0.3">
      <c r="C173" s="13"/>
      <c r="D173" s="279" t="s">
        <v>234</v>
      </c>
      <c r="E173" s="280"/>
      <c r="F173" s="281"/>
      <c r="G173" s="72"/>
      <c r="H173" s="73">
        <v>10</v>
      </c>
      <c r="I173" s="73">
        <v>30</v>
      </c>
      <c r="J173" s="73">
        <v>17</v>
      </c>
      <c r="K173" s="73">
        <v>2</v>
      </c>
      <c r="L173" s="73"/>
      <c r="M173" s="73"/>
      <c r="N173" s="73">
        <v>12</v>
      </c>
      <c r="O173" s="73">
        <v>12</v>
      </c>
      <c r="P173" s="74"/>
      <c r="Q173" s="17">
        <f>J173/I173</f>
        <v>0.56666666666666665</v>
      </c>
      <c r="R173" s="18">
        <f>((J173+K173)+(2*L173)+(3*M173))/I173</f>
        <v>0.6333333333333333</v>
      </c>
      <c r="S173" s="75">
        <v>2</v>
      </c>
      <c r="T173" s="76">
        <v>4</v>
      </c>
    </row>
    <row r="174" spans="3:20" ht="15.6" x14ac:dyDescent="0.3">
      <c r="C174" s="121"/>
      <c r="D174" s="267" t="s">
        <v>235</v>
      </c>
      <c r="E174" s="267"/>
      <c r="F174" s="267"/>
      <c r="G174" s="114"/>
      <c r="H174" s="115">
        <v>2</v>
      </c>
      <c r="I174" s="115">
        <v>6</v>
      </c>
      <c r="J174" s="115">
        <v>4</v>
      </c>
      <c r="K174" s="115"/>
      <c r="L174" s="115"/>
      <c r="M174" s="115"/>
      <c r="N174" s="115">
        <v>2</v>
      </c>
      <c r="O174" s="115">
        <v>2</v>
      </c>
      <c r="P174" s="116"/>
      <c r="Q174" s="117">
        <f t="shared" si="33"/>
        <v>0.66666666666666663</v>
      </c>
      <c r="R174" s="118">
        <f t="shared" si="34"/>
        <v>0.66666666666666663</v>
      </c>
      <c r="S174" s="119"/>
      <c r="T174" s="120">
        <v>3</v>
      </c>
    </row>
    <row r="175" spans="3:20" ht="15.6" x14ac:dyDescent="0.3">
      <c r="C175" s="23"/>
      <c r="D175" s="276" t="s">
        <v>249</v>
      </c>
      <c r="E175" s="276"/>
      <c r="F175" s="276"/>
      <c r="G175" s="14"/>
      <c r="H175" s="15">
        <v>1</v>
      </c>
      <c r="I175" s="15">
        <v>3</v>
      </c>
      <c r="J175" s="15">
        <v>1</v>
      </c>
      <c r="K175" s="15"/>
      <c r="L175" s="15"/>
      <c r="M175" s="15"/>
      <c r="N175" s="15"/>
      <c r="O175" s="15">
        <v>1</v>
      </c>
      <c r="P175" s="16"/>
      <c r="Q175" s="17">
        <f t="shared" si="33"/>
        <v>0.33333333333333331</v>
      </c>
      <c r="R175" s="18">
        <f t="shared" si="34"/>
        <v>0.33333333333333331</v>
      </c>
      <c r="S175" s="19"/>
      <c r="T175" s="20"/>
    </row>
    <row r="176" spans="3:20" ht="15.6" x14ac:dyDescent="0.3">
      <c r="C176" s="121"/>
      <c r="D176" s="277" t="s">
        <v>269</v>
      </c>
      <c r="E176" s="277"/>
      <c r="F176" s="277"/>
      <c r="G176" s="114"/>
      <c r="H176" s="115">
        <v>6</v>
      </c>
      <c r="I176" s="115">
        <v>18</v>
      </c>
      <c r="J176" s="115">
        <v>14</v>
      </c>
      <c r="K176" s="115">
        <v>1</v>
      </c>
      <c r="L176" s="115"/>
      <c r="M176" s="115">
        <v>1</v>
      </c>
      <c r="N176" s="115">
        <v>12</v>
      </c>
      <c r="O176" s="115">
        <v>8</v>
      </c>
      <c r="P176" s="116"/>
      <c r="Q176" s="117">
        <f t="shared" si="33"/>
        <v>0.77777777777777779</v>
      </c>
      <c r="R176" s="118">
        <f t="shared" si="34"/>
        <v>1</v>
      </c>
      <c r="S176" s="119"/>
      <c r="T176" s="120"/>
    </row>
    <row r="177" spans="3:25" ht="15.6" x14ac:dyDescent="0.3">
      <c r="C177" s="58"/>
      <c r="D177" s="221" t="s">
        <v>81</v>
      </c>
      <c r="E177" s="221"/>
      <c r="F177" s="221"/>
      <c r="G177" s="14"/>
      <c r="H177" s="15">
        <v>2</v>
      </c>
      <c r="I177" s="15">
        <v>5</v>
      </c>
      <c r="J177" s="15">
        <v>3</v>
      </c>
      <c r="K177" s="15">
        <v>1</v>
      </c>
      <c r="L177" s="15">
        <v>1</v>
      </c>
      <c r="M177" s="21"/>
      <c r="N177" s="15">
        <v>2</v>
      </c>
      <c r="O177" s="15">
        <v>3</v>
      </c>
      <c r="P177" s="16">
        <v>1</v>
      </c>
      <c r="Q177" s="17">
        <f t="shared" si="33"/>
        <v>0.6</v>
      </c>
      <c r="R177" s="18">
        <f t="shared" si="34"/>
        <v>1.2</v>
      </c>
      <c r="S177" s="19">
        <v>1</v>
      </c>
      <c r="T177" s="20"/>
    </row>
    <row r="178" spans="3:25" ht="15.6" x14ac:dyDescent="0.3">
      <c r="C178" s="121"/>
      <c r="D178" s="267" t="s">
        <v>272</v>
      </c>
      <c r="E178" s="267"/>
      <c r="F178" s="267"/>
      <c r="G178" s="114"/>
      <c r="H178" s="115">
        <v>3</v>
      </c>
      <c r="I178" s="115">
        <v>11</v>
      </c>
      <c r="J178" s="115">
        <v>6</v>
      </c>
      <c r="K178" s="115">
        <v>1</v>
      </c>
      <c r="L178" s="115"/>
      <c r="M178" s="115"/>
      <c r="N178" s="115">
        <v>4</v>
      </c>
      <c r="O178" s="115">
        <v>4</v>
      </c>
      <c r="P178" s="116"/>
      <c r="Q178" s="117">
        <f t="shared" si="33"/>
        <v>0.54545454545454541</v>
      </c>
      <c r="R178" s="118">
        <f t="shared" si="34"/>
        <v>0.63636363636363635</v>
      </c>
      <c r="S178" s="119"/>
      <c r="T178" s="120"/>
    </row>
    <row r="179" spans="3:25" ht="15.6" x14ac:dyDescent="0.3">
      <c r="C179" s="13"/>
      <c r="D179" s="276" t="s">
        <v>278</v>
      </c>
      <c r="E179" s="276"/>
      <c r="F179" s="276"/>
      <c r="G179" s="25"/>
      <c r="H179" s="21">
        <v>3</v>
      </c>
      <c r="I179" s="21">
        <v>7</v>
      </c>
      <c r="J179" s="21">
        <v>2</v>
      </c>
      <c r="K179" s="21"/>
      <c r="L179" s="21"/>
      <c r="M179" s="21"/>
      <c r="N179" s="21">
        <v>2</v>
      </c>
      <c r="O179" s="21">
        <v>3</v>
      </c>
      <c r="P179" s="16"/>
      <c r="Q179" s="17">
        <f t="shared" si="33"/>
        <v>0.2857142857142857</v>
      </c>
      <c r="R179" s="18">
        <f t="shared" si="34"/>
        <v>0.2857142857142857</v>
      </c>
      <c r="S179" s="24">
        <v>3</v>
      </c>
      <c r="T179" s="20"/>
    </row>
    <row r="180" spans="3:25" ht="15.6" x14ac:dyDescent="0.3">
      <c r="C180" s="121"/>
      <c r="D180" s="267" t="s">
        <v>289</v>
      </c>
      <c r="E180" s="267"/>
      <c r="F180" s="267"/>
      <c r="G180" s="114"/>
      <c r="H180" s="115">
        <v>1</v>
      </c>
      <c r="I180" s="115">
        <v>2</v>
      </c>
      <c r="J180" s="115">
        <v>1</v>
      </c>
      <c r="K180" s="115"/>
      <c r="L180" s="115"/>
      <c r="M180" s="115"/>
      <c r="N180" s="115">
        <v>1</v>
      </c>
      <c r="O180" s="115"/>
      <c r="P180" s="116"/>
      <c r="Q180" s="117">
        <f t="shared" si="33"/>
        <v>0.5</v>
      </c>
      <c r="R180" s="118">
        <f t="shared" si="34"/>
        <v>0.5</v>
      </c>
      <c r="S180" s="119"/>
      <c r="T180" s="120"/>
    </row>
    <row r="181" spans="3:25" ht="15.6" x14ac:dyDescent="0.3">
      <c r="C181" s="58"/>
      <c r="D181" s="221" t="s">
        <v>292</v>
      </c>
      <c r="E181" s="221"/>
      <c r="F181" s="221"/>
      <c r="G181" s="14"/>
      <c r="H181" s="15">
        <v>3</v>
      </c>
      <c r="I181" s="15">
        <v>11</v>
      </c>
      <c r="J181" s="15">
        <v>9</v>
      </c>
      <c r="K181" s="15">
        <v>3</v>
      </c>
      <c r="L181" s="15"/>
      <c r="M181" s="21">
        <v>1</v>
      </c>
      <c r="N181" s="15">
        <v>7</v>
      </c>
      <c r="O181" s="15">
        <v>4</v>
      </c>
      <c r="P181" s="16"/>
      <c r="Q181" s="17">
        <f t="shared" si="33"/>
        <v>0.81818181818181823</v>
      </c>
      <c r="R181" s="18">
        <f t="shared" si="34"/>
        <v>1.3636363636363635</v>
      </c>
      <c r="S181" s="19"/>
      <c r="T181" s="20"/>
    </row>
    <row r="182" spans="3:25" ht="15.6" x14ac:dyDescent="0.3">
      <c r="C182" s="121"/>
      <c r="D182" s="268" t="s">
        <v>310</v>
      </c>
      <c r="E182" s="269"/>
      <c r="F182" s="270"/>
      <c r="G182" s="114"/>
      <c r="H182" s="115">
        <v>1</v>
      </c>
      <c r="I182" s="115">
        <v>3</v>
      </c>
      <c r="J182" s="115">
        <v>3</v>
      </c>
      <c r="K182" s="115">
        <v>1</v>
      </c>
      <c r="L182" s="115"/>
      <c r="M182" s="115">
        <v>1</v>
      </c>
      <c r="N182" s="115">
        <v>4</v>
      </c>
      <c r="O182" s="115">
        <v>3</v>
      </c>
      <c r="P182" s="116"/>
      <c r="Q182" s="117">
        <f>J182/I182</f>
        <v>1</v>
      </c>
      <c r="R182" s="118">
        <f t="shared" si="34"/>
        <v>2.3333333333333335</v>
      </c>
      <c r="S182" s="119"/>
      <c r="T182" s="120"/>
    </row>
    <row r="183" spans="3:25" ht="15.6" x14ac:dyDescent="0.3">
      <c r="C183" s="58"/>
      <c r="D183" s="206" t="s">
        <v>314</v>
      </c>
      <c r="E183" s="207"/>
      <c r="F183" s="208"/>
      <c r="G183" s="59"/>
      <c r="H183" s="60">
        <v>1</v>
      </c>
      <c r="I183" s="60">
        <v>3</v>
      </c>
      <c r="J183" s="60">
        <v>1</v>
      </c>
      <c r="K183" s="60"/>
      <c r="L183" s="60"/>
      <c r="M183" s="60"/>
      <c r="N183" s="60">
        <v>1</v>
      </c>
      <c r="O183" s="60">
        <v>1</v>
      </c>
      <c r="P183" s="61"/>
      <c r="Q183" s="17">
        <f>J183/I183</f>
        <v>0.33333333333333331</v>
      </c>
      <c r="R183" s="18">
        <f t="shared" si="34"/>
        <v>0.33333333333333331</v>
      </c>
      <c r="S183" s="62"/>
      <c r="T183" s="63"/>
    </row>
    <row r="184" spans="3:25" ht="16.2" thickBot="1" x14ac:dyDescent="0.35">
      <c r="C184" s="124"/>
      <c r="D184" s="271" t="s">
        <v>56</v>
      </c>
      <c r="E184" s="272"/>
      <c r="F184" s="273"/>
      <c r="G184" s="125"/>
      <c r="H184" s="126">
        <v>9</v>
      </c>
      <c r="I184" s="126">
        <v>29</v>
      </c>
      <c r="J184" s="126">
        <v>16</v>
      </c>
      <c r="K184" s="126">
        <v>6</v>
      </c>
      <c r="L184" s="126"/>
      <c r="M184" s="126">
        <v>1</v>
      </c>
      <c r="N184" s="126">
        <v>12</v>
      </c>
      <c r="O184" s="126">
        <v>14</v>
      </c>
      <c r="P184" s="127"/>
      <c r="Q184" s="128">
        <f t="shared" ref="Q184" si="35">J184/I184</f>
        <v>0.55172413793103448</v>
      </c>
      <c r="R184" s="129">
        <f t="shared" si="34"/>
        <v>0.86206896551724133</v>
      </c>
      <c r="S184" s="130"/>
      <c r="T184" s="131"/>
    </row>
    <row r="185" spans="3:25" x14ac:dyDescent="0.3">
      <c r="C185" s="247"/>
      <c r="D185" s="274" t="s">
        <v>30</v>
      </c>
      <c r="E185" s="274"/>
      <c r="F185" s="274"/>
      <c r="G185" s="249"/>
      <c r="H185" s="252">
        <f t="shared" ref="H185:P185" si="36">SUM(H162:H184)</f>
        <v>167</v>
      </c>
      <c r="I185" s="252">
        <f t="shared" si="36"/>
        <v>498</v>
      </c>
      <c r="J185" s="252">
        <f t="shared" si="36"/>
        <v>257</v>
      </c>
      <c r="K185" s="252">
        <f t="shared" si="36"/>
        <v>53</v>
      </c>
      <c r="L185" s="252">
        <f t="shared" si="36"/>
        <v>5</v>
      </c>
      <c r="M185" s="252">
        <f t="shared" si="36"/>
        <v>19</v>
      </c>
      <c r="N185" s="252">
        <f t="shared" si="36"/>
        <v>200</v>
      </c>
      <c r="O185" s="252">
        <f t="shared" si="36"/>
        <v>200</v>
      </c>
      <c r="P185" s="252">
        <f t="shared" si="36"/>
        <v>4</v>
      </c>
      <c r="Q185" s="265">
        <f>J185/I185</f>
        <v>0.51606425702811243</v>
      </c>
      <c r="R185" s="265">
        <f t="shared" si="34"/>
        <v>0.75702811244979917</v>
      </c>
      <c r="S185" s="252">
        <f>SUM(S162:S184)</f>
        <v>33</v>
      </c>
      <c r="T185" s="254">
        <f>SUM(T162:T184)</f>
        <v>23</v>
      </c>
    </row>
    <row r="186" spans="3:25" ht="15" thickBot="1" x14ac:dyDescent="0.35">
      <c r="C186" s="248"/>
      <c r="D186" s="275"/>
      <c r="E186" s="275"/>
      <c r="F186" s="275"/>
      <c r="G186" s="250"/>
      <c r="H186" s="253"/>
      <c r="I186" s="253"/>
      <c r="J186" s="253"/>
      <c r="K186" s="253"/>
      <c r="L186" s="253"/>
      <c r="M186" s="253"/>
      <c r="N186" s="253"/>
      <c r="O186" s="253"/>
      <c r="P186" s="253"/>
      <c r="Q186" s="266"/>
      <c r="R186" s="266"/>
      <c r="S186" s="253"/>
      <c r="T186" s="255"/>
    </row>
    <row r="188" spans="3:25" ht="15" thickBot="1" x14ac:dyDescent="0.35"/>
    <row r="189" spans="3:25" x14ac:dyDescent="0.3">
      <c r="C189" s="256" t="s">
        <v>77</v>
      </c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8"/>
    </row>
    <row r="190" spans="3:25" ht="15" thickBot="1" x14ac:dyDescent="0.35">
      <c r="C190" s="259"/>
      <c r="D190" s="260"/>
      <c r="E190" s="260"/>
      <c r="F190" s="260"/>
      <c r="G190" s="260"/>
      <c r="H190" s="260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  <c r="S190" s="260"/>
      <c r="T190" s="261"/>
    </row>
    <row r="191" spans="3:25" ht="18.600000000000001" thickBot="1" x14ac:dyDescent="0.35">
      <c r="C191" s="5" t="s">
        <v>16</v>
      </c>
      <c r="D191" s="190" t="s">
        <v>17</v>
      </c>
      <c r="E191" s="190"/>
      <c r="F191" s="190"/>
      <c r="G191" s="7" t="s">
        <v>18</v>
      </c>
      <c r="H191" s="6" t="s">
        <v>3</v>
      </c>
      <c r="I191" s="6" t="s">
        <v>19</v>
      </c>
      <c r="J191" s="6" t="s">
        <v>20</v>
      </c>
      <c r="K191" s="6" t="s">
        <v>21</v>
      </c>
      <c r="L191" s="6" t="s">
        <v>22</v>
      </c>
      <c r="M191" s="6" t="s">
        <v>23</v>
      </c>
      <c r="N191" s="6" t="s">
        <v>8</v>
      </c>
      <c r="O191" s="8" t="s">
        <v>9</v>
      </c>
      <c r="P191" s="9" t="s">
        <v>24</v>
      </c>
      <c r="Q191" s="10" t="s">
        <v>25</v>
      </c>
      <c r="R191" s="11" t="s">
        <v>26</v>
      </c>
      <c r="S191" s="12" t="s">
        <v>27</v>
      </c>
      <c r="T191" s="9" t="s">
        <v>28</v>
      </c>
    </row>
    <row r="192" spans="3:25" ht="15.6" x14ac:dyDescent="0.3">
      <c r="C192" s="65"/>
      <c r="D192" s="262" t="s">
        <v>266</v>
      </c>
      <c r="E192" s="263"/>
      <c r="F192" s="264"/>
      <c r="G192" s="66"/>
      <c r="H192" s="67">
        <v>9</v>
      </c>
      <c r="I192" s="67">
        <v>30</v>
      </c>
      <c r="J192" s="67">
        <v>16</v>
      </c>
      <c r="K192" s="67">
        <v>7</v>
      </c>
      <c r="L192" s="67">
        <v>1</v>
      </c>
      <c r="M192" s="67"/>
      <c r="N192" s="67">
        <v>7</v>
      </c>
      <c r="O192" s="67">
        <v>19</v>
      </c>
      <c r="P192" s="68"/>
      <c r="Q192" s="46">
        <f>J192/I192</f>
        <v>0.53333333333333333</v>
      </c>
      <c r="R192" s="47">
        <f>((J192+K192)+(2*L192)+(3*M192))/I192</f>
        <v>0.83333333333333337</v>
      </c>
      <c r="S192" s="69">
        <v>2</v>
      </c>
      <c r="T192" s="70"/>
      <c r="V192"/>
      <c r="W192"/>
      <c r="X192"/>
      <c r="Y192"/>
    </row>
    <row r="193" spans="3:25" ht="15.6" x14ac:dyDescent="0.3">
      <c r="C193" s="13">
        <v>72</v>
      </c>
      <c r="D193" s="226" t="s">
        <v>80</v>
      </c>
      <c r="E193" s="226"/>
      <c r="F193" s="226"/>
      <c r="G193" s="14"/>
      <c r="H193" s="15">
        <v>15</v>
      </c>
      <c r="I193" s="15">
        <v>48</v>
      </c>
      <c r="J193" s="15">
        <v>30</v>
      </c>
      <c r="K193" s="15">
        <v>7</v>
      </c>
      <c r="L193" s="15">
        <v>1</v>
      </c>
      <c r="M193" s="15">
        <v>7</v>
      </c>
      <c r="N193" s="15">
        <v>31</v>
      </c>
      <c r="O193" s="15">
        <v>20</v>
      </c>
      <c r="P193" s="16">
        <v>1</v>
      </c>
      <c r="Q193" s="17">
        <f t="shared" ref="Q193:Q211" si="37">J193/I193</f>
        <v>0.625</v>
      </c>
      <c r="R193" s="18">
        <f t="shared" ref="R193:R215" si="38">((J193+K193)+(2*L193)+(3*M193))/I193</f>
        <v>1.25</v>
      </c>
      <c r="S193" s="19">
        <v>1</v>
      </c>
      <c r="T193" s="20">
        <v>4</v>
      </c>
      <c r="V193"/>
      <c r="W193"/>
      <c r="X193"/>
      <c r="Y193"/>
    </row>
    <row r="194" spans="3:25" ht="15.6" x14ac:dyDescent="0.3">
      <c r="C194" s="50">
        <v>77</v>
      </c>
      <c r="D194" s="223" t="s">
        <v>78</v>
      </c>
      <c r="E194" s="223"/>
      <c r="F194" s="223"/>
      <c r="G194" s="51"/>
      <c r="H194" s="52">
        <v>11</v>
      </c>
      <c r="I194" s="52">
        <v>36</v>
      </c>
      <c r="J194" s="52">
        <v>18</v>
      </c>
      <c r="K194" s="52">
        <v>7</v>
      </c>
      <c r="L194" s="52">
        <v>1</v>
      </c>
      <c r="M194" s="52">
        <v>1</v>
      </c>
      <c r="N194" s="52">
        <v>13</v>
      </c>
      <c r="O194" s="52">
        <v>16</v>
      </c>
      <c r="P194" s="53"/>
      <c r="Q194" s="54">
        <f t="shared" si="37"/>
        <v>0.5</v>
      </c>
      <c r="R194" s="55">
        <f t="shared" si="38"/>
        <v>0.83333333333333337</v>
      </c>
      <c r="S194" s="56">
        <v>2</v>
      </c>
      <c r="T194" s="57">
        <v>1</v>
      </c>
      <c r="V194"/>
      <c r="W194"/>
      <c r="X194"/>
      <c r="Y194"/>
    </row>
    <row r="195" spans="3:25" ht="15.6" x14ac:dyDescent="0.3">
      <c r="C195" s="13">
        <v>51</v>
      </c>
      <c r="D195" s="251" t="s">
        <v>79</v>
      </c>
      <c r="E195" s="251"/>
      <c r="F195" s="251"/>
      <c r="G195" s="14"/>
      <c r="H195" s="15">
        <v>14</v>
      </c>
      <c r="I195" s="21">
        <v>42</v>
      </c>
      <c r="J195" s="21">
        <v>19</v>
      </c>
      <c r="K195" s="21">
        <v>4</v>
      </c>
      <c r="L195" s="21">
        <v>1</v>
      </c>
      <c r="M195" s="21">
        <v>1</v>
      </c>
      <c r="N195" s="21">
        <v>14</v>
      </c>
      <c r="O195" s="21">
        <v>11</v>
      </c>
      <c r="P195" s="22"/>
      <c r="Q195" s="17">
        <f t="shared" si="37"/>
        <v>0.45238095238095238</v>
      </c>
      <c r="R195" s="18">
        <f t="shared" si="38"/>
        <v>0.66666666666666663</v>
      </c>
      <c r="S195" s="19">
        <v>3</v>
      </c>
      <c r="T195" s="20">
        <v>2</v>
      </c>
      <c r="V195"/>
      <c r="W195"/>
      <c r="X195"/>
      <c r="Y195"/>
    </row>
    <row r="196" spans="3:25" ht="15.6" x14ac:dyDescent="0.3">
      <c r="C196" s="50"/>
      <c r="D196" s="223" t="s">
        <v>82</v>
      </c>
      <c r="E196" s="223"/>
      <c r="F196" s="223"/>
      <c r="G196" s="51"/>
      <c r="H196" s="52">
        <v>14</v>
      </c>
      <c r="I196" s="52">
        <v>44</v>
      </c>
      <c r="J196" s="52">
        <v>24</v>
      </c>
      <c r="K196" s="52">
        <v>5</v>
      </c>
      <c r="L196" s="52"/>
      <c r="M196" s="52"/>
      <c r="N196" s="52">
        <v>14</v>
      </c>
      <c r="O196" s="52">
        <v>12</v>
      </c>
      <c r="P196" s="53"/>
      <c r="Q196" s="54">
        <f t="shared" si="37"/>
        <v>0.54545454545454541</v>
      </c>
      <c r="R196" s="55">
        <f t="shared" si="38"/>
        <v>0.65909090909090906</v>
      </c>
      <c r="S196" s="56">
        <v>2</v>
      </c>
      <c r="T196" s="57"/>
      <c r="V196"/>
      <c r="W196"/>
      <c r="X196"/>
      <c r="Y196"/>
    </row>
    <row r="197" spans="3:25" ht="15.6" x14ac:dyDescent="0.3">
      <c r="C197" s="13">
        <v>22</v>
      </c>
      <c r="D197" s="228" t="s">
        <v>84</v>
      </c>
      <c r="E197" s="228"/>
      <c r="F197" s="228"/>
      <c r="G197" s="14"/>
      <c r="H197" s="15">
        <v>15</v>
      </c>
      <c r="I197" s="15">
        <v>41</v>
      </c>
      <c r="J197" s="15">
        <v>15</v>
      </c>
      <c r="K197" s="15">
        <v>2</v>
      </c>
      <c r="L197" s="21"/>
      <c r="M197" s="21"/>
      <c r="N197" s="15">
        <v>12</v>
      </c>
      <c r="O197" s="15">
        <v>12</v>
      </c>
      <c r="P197" s="16"/>
      <c r="Q197" s="17">
        <f t="shared" si="37"/>
        <v>0.36585365853658536</v>
      </c>
      <c r="R197" s="18">
        <f t="shared" si="38"/>
        <v>0.41463414634146339</v>
      </c>
      <c r="S197" s="19">
        <v>3</v>
      </c>
      <c r="T197" s="20">
        <v>3</v>
      </c>
      <c r="V197"/>
      <c r="W197"/>
      <c r="X197"/>
      <c r="Y197"/>
    </row>
    <row r="198" spans="3:25" ht="15.6" x14ac:dyDescent="0.3">
      <c r="C198" s="50"/>
      <c r="D198" s="223" t="s">
        <v>83</v>
      </c>
      <c r="E198" s="223"/>
      <c r="F198" s="223"/>
      <c r="G198" s="51"/>
      <c r="H198" s="52">
        <v>12</v>
      </c>
      <c r="I198" s="52">
        <v>31</v>
      </c>
      <c r="J198" s="52">
        <v>14</v>
      </c>
      <c r="K198" s="52">
        <v>1</v>
      </c>
      <c r="L198" s="52" t="s">
        <v>131</v>
      </c>
      <c r="M198" s="52"/>
      <c r="N198" s="52">
        <v>3</v>
      </c>
      <c r="O198" s="52">
        <v>9</v>
      </c>
      <c r="P198" s="53">
        <v>1</v>
      </c>
      <c r="Q198" s="54">
        <f t="shared" si="37"/>
        <v>0.45161290322580644</v>
      </c>
      <c r="R198" s="55" t="e">
        <f t="shared" si="38"/>
        <v>#VALUE!</v>
      </c>
      <c r="S198" s="56">
        <v>3</v>
      </c>
      <c r="T198" s="57">
        <v>5</v>
      </c>
      <c r="V198"/>
      <c r="W198"/>
      <c r="X198"/>
      <c r="Y198"/>
    </row>
    <row r="199" spans="3:25" ht="15.6" x14ac:dyDescent="0.3">
      <c r="C199" s="23"/>
      <c r="D199" s="228" t="s">
        <v>88</v>
      </c>
      <c r="E199" s="228"/>
      <c r="F199" s="228"/>
      <c r="G199" s="14"/>
      <c r="H199" s="15">
        <v>11</v>
      </c>
      <c r="I199" s="15">
        <v>31</v>
      </c>
      <c r="J199" s="15">
        <v>14</v>
      </c>
      <c r="K199" s="15">
        <v>2</v>
      </c>
      <c r="L199" s="15"/>
      <c r="M199" s="15"/>
      <c r="N199" s="15">
        <v>7</v>
      </c>
      <c r="O199" s="15">
        <v>6</v>
      </c>
      <c r="P199" s="16"/>
      <c r="Q199" s="17">
        <f t="shared" si="37"/>
        <v>0.45161290322580644</v>
      </c>
      <c r="R199" s="18">
        <f t="shared" si="38"/>
        <v>0.5161290322580645</v>
      </c>
      <c r="S199" s="24">
        <v>1</v>
      </c>
      <c r="T199" s="20"/>
      <c r="V199"/>
      <c r="W199"/>
      <c r="X199"/>
      <c r="Y199"/>
    </row>
    <row r="200" spans="3:25" ht="15.6" x14ac:dyDescent="0.3">
      <c r="C200" s="50">
        <v>23</v>
      </c>
      <c r="D200" s="223" t="s">
        <v>129</v>
      </c>
      <c r="E200" s="223"/>
      <c r="F200" s="223"/>
      <c r="G200" s="51"/>
      <c r="H200" s="52">
        <v>13</v>
      </c>
      <c r="I200" s="52">
        <v>39</v>
      </c>
      <c r="J200" s="52">
        <v>14</v>
      </c>
      <c r="K200" s="52">
        <v>3</v>
      </c>
      <c r="L200" s="52"/>
      <c r="M200" s="52"/>
      <c r="N200" s="52">
        <v>10</v>
      </c>
      <c r="O200" s="52">
        <v>7</v>
      </c>
      <c r="P200" s="53"/>
      <c r="Q200" s="54">
        <f t="shared" si="37"/>
        <v>0.35897435897435898</v>
      </c>
      <c r="R200" s="55">
        <f t="shared" si="38"/>
        <v>0.4358974358974359</v>
      </c>
      <c r="S200" s="56"/>
      <c r="T200" s="57">
        <v>2</v>
      </c>
      <c r="V200"/>
      <c r="W200"/>
      <c r="X200"/>
      <c r="Y200"/>
    </row>
    <row r="201" spans="3:25" ht="15.6" x14ac:dyDescent="0.3">
      <c r="C201" s="23">
        <v>88</v>
      </c>
      <c r="D201" s="228" t="s">
        <v>85</v>
      </c>
      <c r="E201" s="228"/>
      <c r="F201" s="228"/>
      <c r="G201" s="14"/>
      <c r="H201" s="15">
        <v>9</v>
      </c>
      <c r="I201" s="15">
        <v>26</v>
      </c>
      <c r="J201" s="15">
        <v>7</v>
      </c>
      <c r="K201" s="15">
        <v>1</v>
      </c>
      <c r="L201" s="21"/>
      <c r="M201" s="21"/>
      <c r="N201" s="15">
        <v>8</v>
      </c>
      <c r="O201" s="15">
        <v>10</v>
      </c>
      <c r="P201" s="16">
        <v>1</v>
      </c>
      <c r="Q201" s="17">
        <f t="shared" si="37"/>
        <v>0.26923076923076922</v>
      </c>
      <c r="R201" s="18">
        <f t="shared" si="38"/>
        <v>0.30769230769230771</v>
      </c>
      <c r="S201" s="19"/>
      <c r="T201" s="20"/>
      <c r="V201"/>
      <c r="W201"/>
      <c r="X201"/>
      <c r="Y201"/>
    </row>
    <row r="202" spans="3:25" ht="15.6" x14ac:dyDescent="0.3">
      <c r="C202" s="50"/>
      <c r="D202" s="220" t="s">
        <v>130</v>
      </c>
      <c r="E202" s="220"/>
      <c r="F202" s="220"/>
      <c r="G202" s="51"/>
      <c r="H202" s="52">
        <v>2</v>
      </c>
      <c r="I202" s="52">
        <v>4</v>
      </c>
      <c r="J202" s="52">
        <v>3</v>
      </c>
      <c r="K202" s="52">
        <v>2</v>
      </c>
      <c r="L202" s="52"/>
      <c r="M202" s="52"/>
      <c r="N202" s="52">
        <v>1</v>
      </c>
      <c r="O202" s="52">
        <v>4</v>
      </c>
      <c r="P202" s="53"/>
      <c r="Q202" s="54">
        <f t="shared" si="37"/>
        <v>0.75</v>
      </c>
      <c r="R202" s="55">
        <f t="shared" si="38"/>
        <v>1.25</v>
      </c>
      <c r="S202" s="56"/>
      <c r="T202" s="57">
        <v>1</v>
      </c>
      <c r="V202"/>
      <c r="W202"/>
      <c r="X202"/>
      <c r="Y202"/>
    </row>
    <row r="203" spans="3:25" ht="15.6" x14ac:dyDescent="0.3">
      <c r="C203" s="13"/>
      <c r="D203" s="237" t="s">
        <v>207</v>
      </c>
      <c r="E203" s="237"/>
      <c r="F203" s="237"/>
      <c r="G203" s="25"/>
      <c r="H203" s="21">
        <v>2</v>
      </c>
      <c r="I203" s="21">
        <v>6</v>
      </c>
      <c r="J203" s="21">
        <v>3</v>
      </c>
      <c r="K203" s="21"/>
      <c r="L203" s="21"/>
      <c r="M203" s="21"/>
      <c r="N203" s="21">
        <v>1</v>
      </c>
      <c r="O203" s="21">
        <v>3</v>
      </c>
      <c r="P203" s="22"/>
      <c r="Q203" s="17">
        <f t="shared" si="37"/>
        <v>0.5</v>
      </c>
      <c r="R203" s="18">
        <f t="shared" si="38"/>
        <v>0.5</v>
      </c>
      <c r="S203" s="24"/>
      <c r="T203" s="26"/>
      <c r="V203"/>
      <c r="W203"/>
      <c r="X203"/>
      <c r="Y203"/>
    </row>
    <row r="204" spans="3:25" ht="15.6" x14ac:dyDescent="0.3">
      <c r="C204" s="50"/>
      <c r="D204" s="220" t="s">
        <v>215</v>
      </c>
      <c r="E204" s="220"/>
      <c r="F204" s="220"/>
      <c r="G204" s="51"/>
      <c r="H204" s="52">
        <v>1</v>
      </c>
      <c r="I204" s="52">
        <v>3</v>
      </c>
      <c r="J204" s="52">
        <v>1</v>
      </c>
      <c r="K204" s="52"/>
      <c r="L204" s="52"/>
      <c r="M204" s="52"/>
      <c r="N204" s="52"/>
      <c r="O204" s="52">
        <v>1</v>
      </c>
      <c r="P204" s="53"/>
      <c r="Q204" s="54">
        <f t="shared" si="37"/>
        <v>0.33333333333333331</v>
      </c>
      <c r="R204" s="55">
        <f t="shared" si="38"/>
        <v>0.33333333333333331</v>
      </c>
      <c r="S204" s="56"/>
      <c r="T204" s="57"/>
      <c r="V204"/>
      <c r="W204"/>
      <c r="X204"/>
      <c r="Y204"/>
    </row>
    <row r="205" spans="3:25" ht="15.6" x14ac:dyDescent="0.3">
      <c r="C205" s="23"/>
      <c r="D205" s="221" t="s">
        <v>76</v>
      </c>
      <c r="E205" s="221"/>
      <c r="F205" s="221"/>
      <c r="G205" s="14"/>
      <c r="H205" s="15">
        <v>1</v>
      </c>
      <c r="I205" s="15">
        <v>2</v>
      </c>
      <c r="J205" s="15">
        <v>1</v>
      </c>
      <c r="K205" s="15"/>
      <c r="L205" s="15"/>
      <c r="M205" s="21"/>
      <c r="N205" s="15">
        <v>2</v>
      </c>
      <c r="O205" s="15"/>
      <c r="P205" s="16">
        <v>1</v>
      </c>
      <c r="Q205" s="17">
        <f t="shared" si="37"/>
        <v>0.5</v>
      </c>
      <c r="R205" s="18">
        <f t="shared" si="38"/>
        <v>0.5</v>
      </c>
      <c r="S205" s="19"/>
      <c r="T205" s="20"/>
      <c r="V205"/>
      <c r="W205"/>
      <c r="X205"/>
      <c r="Y205"/>
    </row>
    <row r="206" spans="3:25" ht="15.6" x14ac:dyDescent="0.3">
      <c r="C206" s="50"/>
      <c r="D206" s="218" t="s">
        <v>201</v>
      </c>
      <c r="E206" s="218"/>
      <c r="F206" s="218"/>
      <c r="G206" s="51"/>
      <c r="H206" s="52">
        <v>4</v>
      </c>
      <c r="I206" s="52">
        <v>13</v>
      </c>
      <c r="J206" s="52">
        <v>6</v>
      </c>
      <c r="K206" s="52">
        <v>1</v>
      </c>
      <c r="L206" s="52"/>
      <c r="M206" s="52"/>
      <c r="N206" s="52">
        <v>3</v>
      </c>
      <c r="O206" s="52">
        <v>3</v>
      </c>
      <c r="P206" s="53"/>
      <c r="Q206" s="54">
        <f t="shared" si="37"/>
        <v>0.46153846153846156</v>
      </c>
      <c r="R206" s="55">
        <f t="shared" si="38"/>
        <v>0.53846153846153844</v>
      </c>
      <c r="S206" s="56"/>
      <c r="T206" s="57"/>
      <c r="V206"/>
      <c r="W206"/>
      <c r="X206"/>
      <c r="Y206"/>
    </row>
    <row r="207" spans="3:25" ht="15.6" x14ac:dyDescent="0.3">
      <c r="C207" s="23"/>
      <c r="D207" s="251" t="s">
        <v>86</v>
      </c>
      <c r="E207" s="251"/>
      <c r="F207" s="251"/>
      <c r="G207" s="14"/>
      <c r="H207" s="15">
        <v>5</v>
      </c>
      <c r="I207" s="15">
        <v>17</v>
      </c>
      <c r="J207" s="15">
        <v>13</v>
      </c>
      <c r="K207" s="15">
        <v>4</v>
      </c>
      <c r="L207" s="15">
        <v>1</v>
      </c>
      <c r="M207" s="15">
        <v>3</v>
      </c>
      <c r="N207" s="15">
        <v>15</v>
      </c>
      <c r="O207" s="15">
        <v>9</v>
      </c>
      <c r="P207" s="16"/>
      <c r="Q207" s="17">
        <f t="shared" si="37"/>
        <v>0.76470588235294112</v>
      </c>
      <c r="R207" s="18">
        <f t="shared" si="38"/>
        <v>1.6470588235294117</v>
      </c>
      <c r="S207" s="19"/>
      <c r="T207" s="20">
        <v>1</v>
      </c>
      <c r="V207"/>
      <c r="W207"/>
      <c r="X207"/>
      <c r="Y207"/>
    </row>
    <row r="208" spans="3:25" ht="15.6" x14ac:dyDescent="0.3">
      <c r="C208" s="50"/>
      <c r="D208" s="220" t="s">
        <v>267</v>
      </c>
      <c r="E208" s="220"/>
      <c r="F208" s="220"/>
      <c r="G208" s="51"/>
      <c r="H208" s="52">
        <v>4</v>
      </c>
      <c r="I208" s="52">
        <v>10</v>
      </c>
      <c r="J208" s="52">
        <v>4</v>
      </c>
      <c r="K208" s="52"/>
      <c r="L208" s="52"/>
      <c r="M208" s="52"/>
      <c r="N208" s="52">
        <v>2</v>
      </c>
      <c r="O208" s="52">
        <v>1</v>
      </c>
      <c r="P208" s="53"/>
      <c r="Q208" s="54">
        <f t="shared" si="37"/>
        <v>0.4</v>
      </c>
      <c r="R208" s="55">
        <f t="shared" si="38"/>
        <v>0.4</v>
      </c>
      <c r="S208" s="56"/>
      <c r="T208" s="57">
        <v>1</v>
      </c>
      <c r="V208"/>
      <c r="W208"/>
      <c r="X208"/>
      <c r="Y208"/>
    </row>
    <row r="209" spans="3:25" ht="15.6" x14ac:dyDescent="0.3">
      <c r="C209" s="13">
        <v>48</v>
      </c>
      <c r="D209" s="251" t="s">
        <v>87</v>
      </c>
      <c r="E209" s="251"/>
      <c r="F209" s="251"/>
      <c r="G209" s="14"/>
      <c r="H209" s="15">
        <v>7</v>
      </c>
      <c r="I209" s="15">
        <v>22</v>
      </c>
      <c r="J209" s="15">
        <v>9</v>
      </c>
      <c r="K209" s="15">
        <v>3</v>
      </c>
      <c r="L209" s="15"/>
      <c r="M209" s="15"/>
      <c r="N209" s="15">
        <v>9</v>
      </c>
      <c r="O209" s="15">
        <v>11</v>
      </c>
      <c r="P209" s="16"/>
      <c r="Q209" s="17">
        <f t="shared" si="37"/>
        <v>0.40909090909090912</v>
      </c>
      <c r="R209" s="18">
        <f t="shared" si="38"/>
        <v>0.54545454545454541</v>
      </c>
      <c r="S209" s="19">
        <v>1</v>
      </c>
      <c r="T209" s="20">
        <v>2</v>
      </c>
      <c r="V209"/>
      <c r="W209"/>
      <c r="X209"/>
      <c r="Y209"/>
    </row>
    <row r="210" spans="3:25" ht="15.6" x14ac:dyDescent="0.3">
      <c r="C210" s="50"/>
      <c r="D210" s="220" t="s">
        <v>298</v>
      </c>
      <c r="E210" s="220"/>
      <c r="F210" s="220"/>
      <c r="G210" s="51"/>
      <c r="H210" s="52">
        <v>1</v>
      </c>
      <c r="I210" s="52">
        <v>4</v>
      </c>
      <c r="J210" s="52">
        <v>1</v>
      </c>
      <c r="K210" s="52">
        <v>1</v>
      </c>
      <c r="L210" s="52"/>
      <c r="M210" s="52"/>
      <c r="N210" s="52">
        <v>1</v>
      </c>
      <c r="O210" s="52">
        <v>1</v>
      </c>
      <c r="P210" s="53"/>
      <c r="Q210" s="54">
        <f t="shared" si="37"/>
        <v>0.25</v>
      </c>
      <c r="R210" s="55">
        <f t="shared" si="38"/>
        <v>0.5</v>
      </c>
      <c r="S210" s="56"/>
      <c r="T210" s="57"/>
      <c r="V210"/>
      <c r="W210"/>
      <c r="X210"/>
      <c r="Y210"/>
    </row>
    <row r="211" spans="3:25" ht="15.6" x14ac:dyDescent="0.3">
      <c r="C211" s="58"/>
      <c r="D211" s="236" t="s">
        <v>317</v>
      </c>
      <c r="E211" s="236"/>
      <c r="F211" s="236"/>
      <c r="G211" s="59"/>
      <c r="H211" s="60">
        <v>1</v>
      </c>
      <c r="I211" s="60">
        <v>3</v>
      </c>
      <c r="J211" s="60">
        <v>2</v>
      </c>
      <c r="K211" s="60">
        <v>1</v>
      </c>
      <c r="L211" s="60">
        <v>1</v>
      </c>
      <c r="M211" s="60"/>
      <c r="N211" s="60"/>
      <c r="O211" s="60">
        <v>2</v>
      </c>
      <c r="P211" s="61"/>
      <c r="Q211" s="17">
        <f t="shared" si="37"/>
        <v>0.66666666666666663</v>
      </c>
      <c r="R211" s="18">
        <f t="shared" si="38"/>
        <v>1.6666666666666667</v>
      </c>
      <c r="S211" s="62"/>
      <c r="T211" s="63"/>
      <c r="V211"/>
      <c r="W211"/>
      <c r="X211"/>
      <c r="Y211"/>
    </row>
    <row r="212" spans="3:25" ht="15.6" x14ac:dyDescent="0.3">
      <c r="C212" s="50"/>
      <c r="D212" s="203"/>
      <c r="E212" s="204"/>
      <c r="F212" s="205"/>
      <c r="G212" s="51"/>
      <c r="H212" s="52"/>
      <c r="I212" s="52"/>
      <c r="J212" s="52"/>
      <c r="K212" s="52"/>
      <c r="L212" s="52"/>
      <c r="M212" s="52"/>
      <c r="N212" s="52"/>
      <c r="O212" s="52"/>
      <c r="P212" s="53"/>
      <c r="Q212" s="54" t="e">
        <f>J212/I212</f>
        <v>#DIV/0!</v>
      </c>
      <c r="R212" s="55" t="e">
        <f t="shared" si="38"/>
        <v>#DIV/0!</v>
      </c>
      <c r="S212" s="56"/>
      <c r="T212" s="57"/>
      <c r="V212"/>
      <c r="W212"/>
      <c r="X212"/>
      <c r="Y212"/>
    </row>
    <row r="213" spans="3:25" ht="15.6" x14ac:dyDescent="0.3">
      <c r="C213" s="58"/>
      <c r="D213" s="206"/>
      <c r="E213" s="207"/>
      <c r="F213" s="208"/>
      <c r="G213" s="59"/>
      <c r="H213" s="60"/>
      <c r="I213" s="60"/>
      <c r="J213" s="60"/>
      <c r="K213" s="60"/>
      <c r="L213" s="60"/>
      <c r="M213" s="60"/>
      <c r="N213" s="60"/>
      <c r="O213" s="60"/>
      <c r="P213" s="61"/>
      <c r="Q213" s="17" t="e">
        <f>J213/I213</f>
        <v>#DIV/0!</v>
      </c>
      <c r="R213" s="18" t="e">
        <f t="shared" si="38"/>
        <v>#DIV/0!</v>
      </c>
      <c r="S213" s="62"/>
      <c r="T213" s="63"/>
      <c r="V213"/>
      <c r="W213"/>
      <c r="X213"/>
      <c r="Y213"/>
    </row>
    <row r="214" spans="3:25" ht="16.2" thickBot="1" x14ac:dyDescent="0.35">
      <c r="C214" s="64"/>
      <c r="D214" s="209" t="s">
        <v>56</v>
      </c>
      <c r="E214" s="210"/>
      <c r="F214" s="211"/>
      <c r="G214" s="27"/>
      <c r="H214" s="52">
        <v>14</v>
      </c>
      <c r="I214" s="52">
        <v>39</v>
      </c>
      <c r="J214" s="52">
        <v>13</v>
      </c>
      <c r="K214" s="52"/>
      <c r="L214" s="52">
        <v>1</v>
      </c>
      <c r="M214" s="52"/>
      <c r="N214" s="52">
        <v>15</v>
      </c>
      <c r="O214" s="52">
        <v>11</v>
      </c>
      <c r="P214" s="53">
        <v>1</v>
      </c>
      <c r="Q214" s="54">
        <f t="shared" ref="Q214" si="39">J214/I214</f>
        <v>0.33333333333333331</v>
      </c>
      <c r="R214" s="55">
        <f t="shared" ref="R214" si="40">((J214+K214)+(2*L214)+(3*M214))/I214</f>
        <v>0.38461538461538464</v>
      </c>
      <c r="S214" s="56">
        <v>4</v>
      </c>
      <c r="T214" s="57">
        <v>1</v>
      </c>
      <c r="V214"/>
      <c r="W214"/>
      <c r="X214"/>
      <c r="Y214"/>
    </row>
    <row r="215" spans="3:25" x14ac:dyDescent="0.3">
      <c r="C215" s="247"/>
      <c r="D215" s="231" t="s">
        <v>30</v>
      </c>
      <c r="E215" s="231"/>
      <c r="F215" s="231"/>
      <c r="G215" s="249"/>
      <c r="H215" s="180">
        <f t="shared" ref="H215:P215" si="41">SUM(H192:H214)</f>
        <v>165</v>
      </c>
      <c r="I215" s="180">
        <f t="shared" si="41"/>
        <v>491</v>
      </c>
      <c r="J215" s="180">
        <f t="shared" si="41"/>
        <v>227</v>
      </c>
      <c r="K215" s="180">
        <f t="shared" si="41"/>
        <v>51</v>
      </c>
      <c r="L215" s="180">
        <f t="shared" si="41"/>
        <v>7</v>
      </c>
      <c r="M215" s="180">
        <f t="shared" si="41"/>
        <v>12</v>
      </c>
      <c r="N215" s="180">
        <f t="shared" si="41"/>
        <v>168</v>
      </c>
      <c r="O215" s="180">
        <f t="shared" si="41"/>
        <v>168</v>
      </c>
      <c r="P215" s="180">
        <f t="shared" si="41"/>
        <v>5</v>
      </c>
      <c r="Q215" s="195">
        <f>J215/I215</f>
        <v>0.46232179226069248</v>
      </c>
      <c r="R215" s="195">
        <f t="shared" si="38"/>
        <v>0.66802443991853355</v>
      </c>
      <c r="S215" s="180">
        <f>SUM(S192:S214)</f>
        <v>22</v>
      </c>
      <c r="T215" s="182">
        <f>SUM(T192:T214)</f>
        <v>23</v>
      </c>
    </row>
    <row r="216" spans="3:25" ht="15" thickBot="1" x14ac:dyDescent="0.35">
      <c r="C216" s="248"/>
      <c r="D216" s="232"/>
      <c r="E216" s="232"/>
      <c r="F216" s="232"/>
      <c r="G216" s="250"/>
      <c r="H216" s="181"/>
      <c r="I216" s="181"/>
      <c r="J216" s="181"/>
      <c r="K216" s="181"/>
      <c r="L216" s="181"/>
      <c r="M216" s="181"/>
      <c r="N216" s="181"/>
      <c r="O216" s="181"/>
      <c r="P216" s="181"/>
      <c r="Q216" s="196"/>
      <c r="R216" s="196"/>
      <c r="S216" s="181"/>
      <c r="T216" s="183"/>
    </row>
    <row r="218" spans="3:25" ht="15" thickBot="1" x14ac:dyDescent="0.35"/>
    <row r="219" spans="3:25" x14ac:dyDescent="0.3">
      <c r="C219" s="238" t="s">
        <v>15</v>
      </c>
      <c r="D219" s="239"/>
      <c r="E219" s="239"/>
      <c r="F219" s="239"/>
      <c r="G219" s="239"/>
      <c r="H219" s="239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40"/>
    </row>
    <row r="220" spans="3:25" ht="15" thickBot="1" x14ac:dyDescent="0.35">
      <c r="C220" s="241"/>
      <c r="D220" s="242"/>
      <c r="E220" s="242"/>
      <c r="F220" s="242"/>
      <c r="G220" s="242"/>
      <c r="H220" s="242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3"/>
    </row>
    <row r="221" spans="3:25" ht="18.600000000000001" thickBot="1" x14ac:dyDescent="0.35">
      <c r="C221" s="5" t="s">
        <v>16</v>
      </c>
      <c r="D221" s="190" t="s">
        <v>17</v>
      </c>
      <c r="E221" s="190"/>
      <c r="F221" s="190"/>
      <c r="G221" s="7" t="s">
        <v>18</v>
      </c>
      <c r="H221" s="6" t="s">
        <v>3</v>
      </c>
      <c r="I221" s="6" t="s">
        <v>19</v>
      </c>
      <c r="J221" s="6" t="s">
        <v>20</v>
      </c>
      <c r="K221" s="6" t="s">
        <v>21</v>
      </c>
      <c r="L221" s="6" t="s">
        <v>22</v>
      </c>
      <c r="M221" s="6" t="s">
        <v>23</v>
      </c>
      <c r="N221" s="6" t="s">
        <v>8</v>
      </c>
      <c r="O221" s="8" t="s">
        <v>9</v>
      </c>
      <c r="P221" s="9" t="s">
        <v>24</v>
      </c>
      <c r="Q221" s="10" t="s">
        <v>25</v>
      </c>
      <c r="R221" s="11" t="s">
        <v>26</v>
      </c>
      <c r="S221" s="12" t="s">
        <v>27</v>
      </c>
      <c r="T221" s="9" t="s">
        <v>28</v>
      </c>
    </row>
    <row r="222" spans="3:25" ht="15.6" x14ac:dyDescent="0.3">
      <c r="C222" s="65"/>
      <c r="D222" s="244" t="s">
        <v>141</v>
      </c>
      <c r="E222" s="245"/>
      <c r="F222" s="246"/>
      <c r="G222" s="66"/>
      <c r="H222" s="67">
        <v>14</v>
      </c>
      <c r="I222" s="67">
        <v>42</v>
      </c>
      <c r="J222" s="67">
        <v>19</v>
      </c>
      <c r="K222" s="67">
        <v>6</v>
      </c>
      <c r="L222" s="67">
        <v>1</v>
      </c>
      <c r="M222" s="67">
        <v>2</v>
      </c>
      <c r="N222" s="67">
        <v>7</v>
      </c>
      <c r="O222" s="67">
        <v>13</v>
      </c>
      <c r="P222" s="68"/>
      <c r="Q222" s="46">
        <f>J222/I222</f>
        <v>0.45238095238095238</v>
      </c>
      <c r="R222" s="47">
        <f>((J222+K222)+(2*L222)+(3*M222))/I222</f>
        <v>0.7857142857142857</v>
      </c>
      <c r="S222" s="69">
        <v>1</v>
      </c>
      <c r="T222" s="70">
        <v>1</v>
      </c>
      <c r="V222"/>
      <c r="W222"/>
      <c r="X222"/>
      <c r="Y222"/>
    </row>
    <row r="223" spans="3:25" ht="15.6" x14ac:dyDescent="0.3">
      <c r="C223" s="13">
        <v>21</v>
      </c>
      <c r="D223" s="219" t="s">
        <v>142</v>
      </c>
      <c r="E223" s="219"/>
      <c r="F223" s="219"/>
      <c r="G223" s="14"/>
      <c r="H223" s="15">
        <v>12</v>
      </c>
      <c r="I223" s="15">
        <v>27</v>
      </c>
      <c r="J223" s="15">
        <v>7</v>
      </c>
      <c r="K223" s="15"/>
      <c r="L223" s="15">
        <v>2</v>
      </c>
      <c r="M223" s="15">
        <v>1</v>
      </c>
      <c r="N223" s="15">
        <v>5</v>
      </c>
      <c r="O223" s="15">
        <v>6</v>
      </c>
      <c r="P223" s="16"/>
      <c r="Q223" s="17">
        <f t="shared" ref="Q223:Q241" si="42">J223/I223</f>
        <v>0.25925925925925924</v>
      </c>
      <c r="R223" s="18">
        <f t="shared" ref="R223:R253" si="43">((J223+K223)+(2*L223)+(3*M223))/I223</f>
        <v>0.51851851851851849</v>
      </c>
      <c r="S223" s="19">
        <v>4</v>
      </c>
      <c r="T223" s="20">
        <v>4</v>
      </c>
      <c r="V223"/>
      <c r="W223"/>
      <c r="X223"/>
      <c r="Y223"/>
    </row>
    <row r="224" spans="3:25" ht="15.6" x14ac:dyDescent="0.3">
      <c r="C224" s="50">
        <v>84</v>
      </c>
      <c r="D224" s="220" t="s">
        <v>90</v>
      </c>
      <c r="E224" s="220"/>
      <c r="F224" s="220"/>
      <c r="G224" s="51"/>
      <c r="H224" s="52">
        <v>13</v>
      </c>
      <c r="I224" s="52">
        <v>37</v>
      </c>
      <c r="J224" s="52">
        <v>23</v>
      </c>
      <c r="K224" s="52">
        <v>3</v>
      </c>
      <c r="L224" s="52">
        <v>2</v>
      </c>
      <c r="M224" s="52">
        <v>2</v>
      </c>
      <c r="N224" s="52">
        <v>12</v>
      </c>
      <c r="O224" s="52">
        <v>12</v>
      </c>
      <c r="P224" s="53"/>
      <c r="Q224" s="54">
        <f t="shared" si="42"/>
        <v>0.6216216216216216</v>
      </c>
      <c r="R224" s="55">
        <f t="shared" si="43"/>
        <v>0.97297297297297303</v>
      </c>
      <c r="S224" s="56">
        <v>2</v>
      </c>
      <c r="T224" s="57">
        <v>1</v>
      </c>
      <c r="V224"/>
      <c r="W224"/>
      <c r="X224"/>
      <c r="Y224"/>
    </row>
    <row r="225" spans="3:25" ht="15.6" x14ac:dyDescent="0.3">
      <c r="C225" s="13"/>
      <c r="D225" s="219" t="s">
        <v>91</v>
      </c>
      <c r="E225" s="219"/>
      <c r="F225" s="219"/>
      <c r="G225" s="14"/>
      <c r="H225" s="15">
        <v>10</v>
      </c>
      <c r="I225" s="21">
        <v>28</v>
      </c>
      <c r="J225" s="21">
        <v>8</v>
      </c>
      <c r="K225" s="21">
        <v>4</v>
      </c>
      <c r="L225" s="21"/>
      <c r="M225" s="21">
        <v>1</v>
      </c>
      <c r="N225" s="21">
        <v>5</v>
      </c>
      <c r="O225" s="21">
        <v>5</v>
      </c>
      <c r="P225" s="22"/>
      <c r="Q225" s="17">
        <f t="shared" si="42"/>
        <v>0.2857142857142857</v>
      </c>
      <c r="R225" s="18">
        <f t="shared" si="43"/>
        <v>0.5357142857142857</v>
      </c>
      <c r="S225" s="19"/>
      <c r="T225" s="20">
        <v>3</v>
      </c>
      <c r="V225"/>
      <c r="W225"/>
      <c r="X225"/>
      <c r="Y225"/>
    </row>
    <row r="226" spans="3:25" ht="15.6" x14ac:dyDescent="0.3">
      <c r="C226" s="50"/>
      <c r="D226" s="220" t="s">
        <v>98</v>
      </c>
      <c r="E226" s="220"/>
      <c r="F226" s="220"/>
      <c r="G226" s="51"/>
      <c r="H226" s="52">
        <v>10</v>
      </c>
      <c r="I226" s="52">
        <v>24</v>
      </c>
      <c r="J226" s="52">
        <v>8</v>
      </c>
      <c r="K226" s="52">
        <v>1</v>
      </c>
      <c r="L226" s="52"/>
      <c r="M226" s="52">
        <v>1</v>
      </c>
      <c r="N226" s="52">
        <v>7</v>
      </c>
      <c r="O226" s="52">
        <v>3</v>
      </c>
      <c r="P226" s="53">
        <v>1</v>
      </c>
      <c r="Q226" s="54">
        <f t="shared" si="42"/>
        <v>0.33333333333333331</v>
      </c>
      <c r="R226" s="55">
        <f t="shared" si="43"/>
        <v>0.5</v>
      </c>
      <c r="S226" s="56">
        <v>1</v>
      </c>
      <c r="T226" s="57">
        <v>1</v>
      </c>
      <c r="V226"/>
      <c r="W226"/>
      <c r="X226"/>
      <c r="Y226"/>
    </row>
    <row r="227" spans="3:25" ht="15.6" x14ac:dyDescent="0.3">
      <c r="C227" s="13"/>
      <c r="D227" s="219" t="s">
        <v>143</v>
      </c>
      <c r="E227" s="219"/>
      <c r="F227" s="219"/>
      <c r="G227" s="14"/>
      <c r="H227" s="15">
        <v>10</v>
      </c>
      <c r="I227" s="15">
        <v>32</v>
      </c>
      <c r="J227" s="15">
        <v>15</v>
      </c>
      <c r="K227" s="15">
        <v>4</v>
      </c>
      <c r="L227" s="21"/>
      <c r="M227" s="21"/>
      <c r="N227" s="15">
        <v>8</v>
      </c>
      <c r="O227" s="15">
        <v>9</v>
      </c>
      <c r="P227" s="16"/>
      <c r="Q227" s="17">
        <f t="shared" si="42"/>
        <v>0.46875</v>
      </c>
      <c r="R227" s="18">
        <f t="shared" si="43"/>
        <v>0.59375</v>
      </c>
      <c r="S227" s="19"/>
      <c r="T227" s="20"/>
      <c r="V227"/>
      <c r="W227"/>
      <c r="X227"/>
      <c r="Y227"/>
    </row>
    <row r="228" spans="3:25" ht="15.6" x14ac:dyDescent="0.3">
      <c r="C228" s="50"/>
      <c r="D228" s="220" t="s">
        <v>144</v>
      </c>
      <c r="E228" s="220"/>
      <c r="F228" s="220"/>
      <c r="G228" s="51"/>
      <c r="H228" s="52">
        <v>14</v>
      </c>
      <c r="I228" s="52">
        <v>40</v>
      </c>
      <c r="J228" s="52">
        <v>15</v>
      </c>
      <c r="K228" s="52">
        <v>1</v>
      </c>
      <c r="L228" s="52"/>
      <c r="M228" s="52"/>
      <c r="N228" s="52">
        <v>5</v>
      </c>
      <c r="O228" s="52">
        <v>8</v>
      </c>
      <c r="P228" s="53"/>
      <c r="Q228" s="54">
        <f t="shared" si="42"/>
        <v>0.375</v>
      </c>
      <c r="R228" s="55">
        <f t="shared" si="43"/>
        <v>0.4</v>
      </c>
      <c r="S228" s="56"/>
      <c r="T228" s="57">
        <v>7</v>
      </c>
      <c r="V228"/>
      <c r="W228"/>
      <c r="X228"/>
      <c r="Y228"/>
    </row>
    <row r="229" spans="3:25" ht="15.6" x14ac:dyDescent="0.3">
      <c r="C229" s="23"/>
      <c r="D229" s="219" t="s">
        <v>54</v>
      </c>
      <c r="E229" s="219"/>
      <c r="F229" s="219"/>
      <c r="G229" s="14"/>
      <c r="H229" s="15">
        <v>13</v>
      </c>
      <c r="I229" s="15">
        <v>32</v>
      </c>
      <c r="J229" s="15">
        <v>13</v>
      </c>
      <c r="K229" s="15">
        <v>1</v>
      </c>
      <c r="L229" s="15"/>
      <c r="M229" s="15"/>
      <c r="N229" s="15">
        <v>8</v>
      </c>
      <c r="O229" s="15">
        <v>7</v>
      </c>
      <c r="P229" s="16">
        <v>1</v>
      </c>
      <c r="Q229" s="17">
        <f t="shared" si="42"/>
        <v>0.40625</v>
      </c>
      <c r="R229" s="18">
        <f t="shared" si="43"/>
        <v>0.4375</v>
      </c>
      <c r="S229" s="24"/>
      <c r="T229" s="20">
        <v>1</v>
      </c>
      <c r="V229"/>
      <c r="W229"/>
      <c r="X229"/>
      <c r="Y229"/>
    </row>
    <row r="230" spans="3:25" ht="15.6" x14ac:dyDescent="0.3">
      <c r="C230" s="50"/>
      <c r="D230" s="220" t="s">
        <v>96</v>
      </c>
      <c r="E230" s="220"/>
      <c r="F230" s="220"/>
      <c r="G230" s="51"/>
      <c r="H230" s="52">
        <v>11</v>
      </c>
      <c r="I230" s="52">
        <v>28</v>
      </c>
      <c r="J230" s="52">
        <v>13</v>
      </c>
      <c r="K230" s="52">
        <v>1</v>
      </c>
      <c r="L230" s="52"/>
      <c r="M230" s="52"/>
      <c r="N230" s="52">
        <v>3</v>
      </c>
      <c r="O230" s="52">
        <v>5</v>
      </c>
      <c r="P230" s="53"/>
      <c r="Q230" s="54">
        <f t="shared" si="42"/>
        <v>0.4642857142857143</v>
      </c>
      <c r="R230" s="55">
        <f t="shared" si="43"/>
        <v>0.5</v>
      </c>
      <c r="S230" s="56">
        <v>1</v>
      </c>
      <c r="T230" s="57">
        <v>3</v>
      </c>
      <c r="V230"/>
      <c r="W230"/>
      <c r="X230"/>
      <c r="Y230"/>
    </row>
    <row r="231" spans="3:25" ht="15.6" x14ac:dyDescent="0.3">
      <c r="C231" s="23"/>
      <c r="D231" s="219" t="s">
        <v>145</v>
      </c>
      <c r="E231" s="219"/>
      <c r="F231" s="219"/>
      <c r="G231" s="14"/>
      <c r="H231" s="15">
        <v>4</v>
      </c>
      <c r="I231" s="15">
        <v>10</v>
      </c>
      <c r="J231" s="15">
        <v>3</v>
      </c>
      <c r="K231" s="15"/>
      <c r="L231" s="21"/>
      <c r="M231" s="21"/>
      <c r="N231" s="15">
        <v>2</v>
      </c>
      <c r="O231" s="15">
        <v>2</v>
      </c>
      <c r="P231" s="16"/>
      <c r="Q231" s="17">
        <f t="shared" si="42"/>
        <v>0.3</v>
      </c>
      <c r="R231" s="18">
        <f t="shared" si="43"/>
        <v>0.3</v>
      </c>
      <c r="S231" s="19"/>
      <c r="T231" s="20">
        <v>1</v>
      </c>
      <c r="V231"/>
      <c r="W231"/>
      <c r="X231"/>
      <c r="Y231"/>
    </row>
    <row r="232" spans="3:25" ht="15.6" x14ac:dyDescent="0.3">
      <c r="C232" s="50"/>
      <c r="D232" s="220" t="s">
        <v>93</v>
      </c>
      <c r="E232" s="220"/>
      <c r="F232" s="220"/>
      <c r="G232" s="51"/>
      <c r="H232" s="52">
        <v>7</v>
      </c>
      <c r="I232" s="52">
        <v>16</v>
      </c>
      <c r="J232" s="52">
        <v>7</v>
      </c>
      <c r="K232" s="52"/>
      <c r="L232" s="52"/>
      <c r="M232" s="52"/>
      <c r="N232" s="52">
        <v>3</v>
      </c>
      <c r="O232" s="52"/>
      <c r="P232" s="53"/>
      <c r="Q232" s="54">
        <f t="shared" si="42"/>
        <v>0.4375</v>
      </c>
      <c r="R232" s="55">
        <f t="shared" si="43"/>
        <v>0.4375</v>
      </c>
      <c r="S232" s="56"/>
      <c r="T232" s="57"/>
      <c r="V232"/>
      <c r="W232"/>
      <c r="X232"/>
      <c r="Y232"/>
    </row>
    <row r="233" spans="3:25" ht="15.6" x14ac:dyDescent="0.3">
      <c r="C233" s="13">
        <v>19</v>
      </c>
      <c r="D233" s="237" t="s">
        <v>97</v>
      </c>
      <c r="E233" s="237"/>
      <c r="F233" s="237"/>
      <c r="G233" s="25"/>
      <c r="H233" s="21">
        <v>3</v>
      </c>
      <c r="I233" s="21">
        <v>8</v>
      </c>
      <c r="J233" s="21">
        <v>2</v>
      </c>
      <c r="K233" s="21"/>
      <c r="L233" s="21"/>
      <c r="M233" s="21"/>
      <c r="N233" s="21">
        <v>1</v>
      </c>
      <c r="O233" s="21">
        <v>1</v>
      </c>
      <c r="P233" s="22"/>
      <c r="Q233" s="17">
        <f t="shared" si="42"/>
        <v>0.25</v>
      </c>
      <c r="R233" s="18">
        <f t="shared" si="43"/>
        <v>0.25</v>
      </c>
      <c r="S233" s="24">
        <v>2</v>
      </c>
      <c r="T233" s="26"/>
      <c r="V233"/>
      <c r="W233"/>
      <c r="X233"/>
      <c r="Y233"/>
    </row>
    <row r="234" spans="3:25" ht="15.6" x14ac:dyDescent="0.3">
      <c r="C234" s="50"/>
      <c r="D234" s="218" t="s">
        <v>148</v>
      </c>
      <c r="E234" s="218"/>
      <c r="F234" s="218"/>
      <c r="G234" s="51"/>
      <c r="H234" s="52">
        <v>1</v>
      </c>
      <c r="I234" s="52">
        <v>3</v>
      </c>
      <c r="J234" s="52">
        <v>1</v>
      </c>
      <c r="K234" s="52"/>
      <c r="L234" s="52"/>
      <c r="M234" s="52"/>
      <c r="N234" s="52"/>
      <c r="O234" s="52"/>
      <c r="P234" s="53"/>
      <c r="Q234" s="54">
        <f t="shared" si="42"/>
        <v>0.33333333333333331</v>
      </c>
      <c r="R234" s="55">
        <f t="shared" si="43"/>
        <v>0.33333333333333331</v>
      </c>
      <c r="S234" s="56"/>
      <c r="T234" s="57"/>
      <c r="V234"/>
      <c r="W234"/>
      <c r="X234"/>
      <c r="Y234"/>
    </row>
    <row r="235" spans="3:25" ht="15.6" x14ac:dyDescent="0.3">
      <c r="C235" s="23">
        <v>23</v>
      </c>
      <c r="D235" s="221" t="s">
        <v>89</v>
      </c>
      <c r="E235" s="221"/>
      <c r="F235" s="221"/>
      <c r="G235" s="14"/>
      <c r="H235" s="15">
        <v>11</v>
      </c>
      <c r="I235" s="15">
        <v>26</v>
      </c>
      <c r="J235" s="15">
        <v>13</v>
      </c>
      <c r="K235" s="15">
        <v>2</v>
      </c>
      <c r="L235" s="15">
        <v>1</v>
      </c>
      <c r="M235" s="21">
        <v>1</v>
      </c>
      <c r="N235" s="15">
        <v>13</v>
      </c>
      <c r="O235" s="15">
        <v>10</v>
      </c>
      <c r="P235" s="16">
        <v>1</v>
      </c>
      <c r="Q235" s="17">
        <f t="shared" si="42"/>
        <v>0.5</v>
      </c>
      <c r="R235" s="18">
        <f t="shared" si="43"/>
        <v>0.76923076923076927</v>
      </c>
      <c r="S235" s="19">
        <v>1</v>
      </c>
      <c r="T235" s="20">
        <v>2</v>
      </c>
      <c r="V235"/>
      <c r="W235"/>
      <c r="X235"/>
      <c r="Y235"/>
    </row>
    <row r="236" spans="3:25" ht="15.6" x14ac:dyDescent="0.3">
      <c r="C236" s="50"/>
      <c r="D236" s="218" t="s">
        <v>94</v>
      </c>
      <c r="E236" s="218"/>
      <c r="F236" s="218"/>
      <c r="G236" s="51"/>
      <c r="H236" s="52">
        <v>2</v>
      </c>
      <c r="I236" s="52">
        <v>4</v>
      </c>
      <c r="J236" s="52"/>
      <c r="K236" s="52"/>
      <c r="L236" s="52"/>
      <c r="M236" s="52"/>
      <c r="N236" s="52">
        <v>1</v>
      </c>
      <c r="O236" s="52"/>
      <c r="P236" s="53"/>
      <c r="Q236" s="54">
        <f t="shared" si="42"/>
        <v>0</v>
      </c>
      <c r="R236" s="55">
        <f t="shared" si="43"/>
        <v>0</v>
      </c>
      <c r="S236" s="56"/>
      <c r="T236" s="57"/>
      <c r="V236"/>
      <c r="W236"/>
      <c r="X236"/>
      <c r="Y236"/>
    </row>
    <row r="237" spans="3:25" ht="15.6" x14ac:dyDescent="0.3">
      <c r="C237" s="23"/>
      <c r="D237" s="219" t="s">
        <v>149</v>
      </c>
      <c r="E237" s="219"/>
      <c r="F237" s="219"/>
      <c r="G237" s="14"/>
      <c r="H237" s="15">
        <v>2</v>
      </c>
      <c r="I237" s="15">
        <v>6</v>
      </c>
      <c r="J237" s="15">
        <v>1</v>
      </c>
      <c r="K237" s="15"/>
      <c r="L237" s="15"/>
      <c r="M237" s="15"/>
      <c r="N237" s="15">
        <v>1</v>
      </c>
      <c r="O237" s="15">
        <v>1</v>
      </c>
      <c r="P237" s="16"/>
      <c r="Q237" s="17">
        <f t="shared" si="42"/>
        <v>0.16666666666666666</v>
      </c>
      <c r="R237" s="18">
        <f t="shared" si="43"/>
        <v>0.16666666666666666</v>
      </c>
      <c r="S237" s="19"/>
      <c r="T237" s="20">
        <v>1</v>
      </c>
      <c r="V237"/>
      <c r="W237"/>
      <c r="X237"/>
      <c r="Y237"/>
    </row>
    <row r="238" spans="3:25" ht="15.6" x14ac:dyDescent="0.3">
      <c r="C238" s="50"/>
      <c r="D238" s="220" t="s">
        <v>216</v>
      </c>
      <c r="E238" s="220"/>
      <c r="F238" s="220"/>
      <c r="G238" s="51"/>
      <c r="H238" s="52">
        <v>4</v>
      </c>
      <c r="I238" s="52">
        <v>11</v>
      </c>
      <c r="J238" s="52">
        <v>3</v>
      </c>
      <c r="K238" s="52"/>
      <c r="L238" s="52"/>
      <c r="M238" s="52"/>
      <c r="N238" s="52">
        <v>2</v>
      </c>
      <c r="O238" s="52">
        <v>2</v>
      </c>
      <c r="P238" s="53"/>
      <c r="Q238" s="54">
        <f t="shared" si="42"/>
        <v>0.27272727272727271</v>
      </c>
      <c r="R238" s="55">
        <f t="shared" si="43"/>
        <v>0.27272727272727271</v>
      </c>
      <c r="S238" s="56">
        <v>1</v>
      </c>
      <c r="T238" s="57">
        <v>1</v>
      </c>
      <c r="V238"/>
      <c r="W238"/>
      <c r="X238"/>
      <c r="Y238"/>
    </row>
    <row r="239" spans="3:25" ht="15.6" x14ac:dyDescent="0.3">
      <c r="C239" s="13"/>
      <c r="D239" s="219" t="s">
        <v>217</v>
      </c>
      <c r="E239" s="219"/>
      <c r="F239" s="219"/>
      <c r="G239" s="14"/>
      <c r="H239" s="15">
        <v>1</v>
      </c>
      <c r="I239" s="15">
        <v>3</v>
      </c>
      <c r="J239" s="15">
        <v>1</v>
      </c>
      <c r="K239" s="15">
        <v>1</v>
      </c>
      <c r="L239" s="15"/>
      <c r="M239" s="15"/>
      <c r="N239" s="15"/>
      <c r="O239" s="15"/>
      <c r="P239" s="16"/>
      <c r="Q239" s="17">
        <f t="shared" si="42"/>
        <v>0.33333333333333331</v>
      </c>
      <c r="R239" s="18">
        <f t="shared" si="43"/>
        <v>0.66666666666666663</v>
      </c>
      <c r="S239" s="19"/>
      <c r="T239" s="20"/>
      <c r="V239"/>
      <c r="W239"/>
      <c r="X239"/>
      <c r="Y239"/>
    </row>
    <row r="240" spans="3:25" ht="15.6" x14ac:dyDescent="0.3">
      <c r="C240" s="50"/>
      <c r="D240" s="220" t="s">
        <v>218</v>
      </c>
      <c r="E240" s="220"/>
      <c r="F240" s="220"/>
      <c r="G240" s="51"/>
      <c r="H240" s="52">
        <v>3</v>
      </c>
      <c r="I240" s="52">
        <v>7</v>
      </c>
      <c r="J240" s="52">
        <v>1</v>
      </c>
      <c r="K240" s="52"/>
      <c r="L240" s="52"/>
      <c r="M240" s="52"/>
      <c r="N240" s="52">
        <v>1</v>
      </c>
      <c r="O240" s="52"/>
      <c r="P240" s="53"/>
      <c r="Q240" s="54">
        <f t="shared" si="42"/>
        <v>0.14285714285714285</v>
      </c>
      <c r="R240" s="55">
        <f t="shared" si="43"/>
        <v>0.14285714285714285</v>
      </c>
      <c r="S240" s="56"/>
      <c r="T240" s="57"/>
      <c r="V240"/>
      <c r="W240"/>
      <c r="X240"/>
      <c r="Y240"/>
    </row>
    <row r="241" spans="3:25" ht="15.6" x14ac:dyDescent="0.3">
      <c r="C241" s="58"/>
      <c r="D241" s="236" t="s">
        <v>219</v>
      </c>
      <c r="E241" s="236"/>
      <c r="F241" s="236"/>
      <c r="G241" s="59"/>
      <c r="H241" s="60">
        <v>1</v>
      </c>
      <c r="I241" s="60">
        <v>2</v>
      </c>
      <c r="J241" s="60"/>
      <c r="K241" s="60"/>
      <c r="L241" s="60"/>
      <c r="M241" s="60"/>
      <c r="N241" s="60"/>
      <c r="O241" s="60"/>
      <c r="P241" s="61"/>
      <c r="Q241" s="17">
        <f t="shared" si="42"/>
        <v>0</v>
      </c>
      <c r="R241" s="18">
        <f t="shared" si="43"/>
        <v>0</v>
      </c>
      <c r="S241" s="62"/>
      <c r="T241" s="63"/>
      <c r="V241"/>
      <c r="W241"/>
      <c r="X241"/>
      <c r="Y241"/>
    </row>
    <row r="242" spans="3:25" ht="15.6" x14ac:dyDescent="0.3">
      <c r="C242" s="50">
        <v>83</v>
      </c>
      <c r="D242" s="203" t="s">
        <v>95</v>
      </c>
      <c r="E242" s="204"/>
      <c r="F242" s="205"/>
      <c r="G242" s="51"/>
      <c r="H242" s="52">
        <v>3</v>
      </c>
      <c r="I242" s="52">
        <v>8</v>
      </c>
      <c r="J242" s="52">
        <v>4</v>
      </c>
      <c r="K242" s="52"/>
      <c r="L242" s="52"/>
      <c r="M242" s="52"/>
      <c r="N242" s="52">
        <v>1</v>
      </c>
      <c r="O242" s="52">
        <v>1</v>
      </c>
      <c r="P242" s="53">
        <v>1</v>
      </c>
      <c r="Q242" s="54">
        <f>J242/I242</f>
        <v>0.5</v>
      </c>
      <c r="R242" s="55">
        <f t="shared" si="43"/>
        <v>0.5</v>
      </c>
      <c r="S242" s="56"/>
      <c r="T242" s="57"/>
      <c r="V242"/>
      <c r="W242"/>
      <c r="X242"/>
      <c r="Y242"/>
    </row>
    <row r="243" spans="3:25" ht="15.6" x14ac:dyDescent="0.3">
      <c r="C243" s="58"/>
      <c r="D243" s="206" t="s">
        <v>262</v>
      </c>
      <c r="E243" s="207"/>
      <c r="F243" s="208"/>
      <c r="G243" s="59"/>
      <c r="H243" s="60">
        <v>4</v>
      </c>
      <c r="I243" s="60">
        <v>6</v>
      </c>
      <c r="J243" s="60">
        <v>3</v>
      </c>
      <c r="K243" s="60"/>
      <c r="L243" s="60"/>
      <c r="M243" s="60"/>
      <c r="N243" s="60">
        <v>3</v>
      </c>
      <c r="O243" s="60"/>
      <c r="P243" s="61"/>
      <c r="Q243" s="17">
        <f>J243/I243</f>
        <v>0.5</v>
      </c>
      <c r="R243" s="18">
        <f t="shared" si="43"/>
        <v>0.5</v>
      </c>
      <c r="S243" s="62">
        <v>3</v>
      </c>
      <c r="T243" s="63">
        <v>1</v>
      </c>
      <c r="V243"/>
      <c r="W243"/>
      <c r="X243"/>
      <c r="Y243"/>
    </row>
    <row r="244" spans="3:25" ht="15.6" x14ac:dyDescent="0.3">
      <c r="C244" s="64"/>
      <c r="D244" s="203" t="s">
        <v>268</v>
      </c>
      <c r="E244" s="204"/>
      <c r="F244" s="205"/>
      <c r="G244" s="27"/>
      <c r="H244" s="28">
        <v>1</v>
      </c>
      <c r="I244" s="28">
        <v>3</v>
      </c>
      <c r="J244" s="28">
        <v>3</v>
      </c>
      <c r="K244" s="28">
        <v>1</v>
      </c>
      <c r="L244" s="28"/>
      <c r="M244" s="28">
        <v>1</v>
      </c>
      <c r="N244" s="28">
        <v>3</v>
      </c>
      <c r="O244" s="28">
        <v>1</v>
      </c>
      <c r="P244" s="53"/>
      <c r="Q244" s="54">
        <f t="shared" ref="Q244:Q245" si="44">J244/I244</f>
        <v>1</v>
      </c>
      <c r="R244" s="55">
        <f t="shared" si="43"/>
        <v>2.3333333333333335</v>
      </c>
      <c r="S244" s="32"/>
      <c r="T244" s="33"/>
      <c r="V244"/>
      <c r="W244"/>
      <c r="X244"/>
      <c r="Y244"/>
    </row>
    <row r="245" spans="3:25" ht="15.6" x14ac:dyDescent="0.3">
      <c r="C245" s="58"/>
      <c r="D245" s="206" t="s">
        <v>92</v>
      </c>
      <c r="E245" s="207"/>
      <c r="F245" s="208"/>
      <c r="G245" s="59"/>
      <c r="H245" s="60">
        <v>1</v>
      </c>
      <c r="I245" s="60">
        <v>2</v>
      </c>
      <c r="J245" s="60">
        <v>1</v>
      </c>
      <c r="K245" s="60"/>
      <c r="L245" s="60"/>
      <c r="M245" s="60"/>
      <c r="N245" s="60"/>
      <c r="O245" s="60"/>
      <c r="P245" s="16"/>
      <c r="Q245" s="17">
        <f t="shared" si="44"/>
        <v>0.5</v>
      </c>
      <c r="R245" s="18">
        <f t="shared" si="43"/>
        <v>0.5</v>
      </c>
      <c r="S245" s="62"/>
      <c r="T245" s="63"/>
      <c r="V245"/>
      <c r="W245"/>
      <c r="X245"/>
      <c r="Y245"/>
    </row>
    <row r="246" spans="3:25" ht="15.6" x14ac:dyDescent="0.3">
      <c r="C246" s="50"/>
      <c r="D246" s="203" t="s">
        <v>99</v>
      </c>
      <c r="E246" s="204"/>
      <c r="F246" s="205"/>
      <c r="G246" s="51"/>
      <c r="H246" s="52">
        <v>1</v>
      </c>
      <c r="I246" s="52">
        <v>2</v>
      </c>
      <c r="J246" s="52">
        <v>1</v>
      </c>
      <c r="K246" s="52"/>
      <c r="L246" s="52"/>
      <c r="M246" s="52"/>
      <c r="N246" s="52"/>
      <c r="O246" s="52"/>
      <c r="P246" s="53"/>
      <c r="Q246" s="54">
        <f>J246/I246</f>
        <v>0.5</v>
      </c>
      <c r="R246" s="55">
        <f t="shared" si="43"/>
        <v>0.5</v>
      </c>
      <c r="S246" s="56"/>
      <c r="T246" s="57"/>
      <c r="V246"/>
      <c r="W246"/>
      <c r="X246"/>
      <c r="Y246"/>
    </row>
    <row r="247" spans="3:25" ht="15.6" x14ac:dyDescent="0.3">
      <c r="C247" s="137"/>
      <c r="D247" s="233" t="s">
        <v>284</v>
      </c>
      <c r="E247" s="234"/>
      <c r="F247" s="235"/>
      <c r="G247" s="78"/>
      <c r="H247" s="71">
        <v>1</v>
      </c>
      <c r="I247" s="71">
        <v>3</v>
      </c>
      <c r="J247" s="71"/>
      <c r="K247" s="71"/>
      <c r="L247" s="71"/>
      <c r="M247" s="71"/>
      <c r="N247" s="71"/>
      <c r="O247" s="71">
        <v>1</v>
      </c>
      <c r="P247" s="26"/>
      <c r="Q247" s="17">
        <f t="shared" ref="Q247:Q251" si="45">J247/I247</f>
        <v>0</v>
      </c>
      <c r="R247" s="18">
        <f t="shared" si="43"/>
        <v>0</v>
      </c>
      <c r="S247" s="80"/>
      <c r="T247" s="81"/>
      <c r="V247"/>
      <c r="W247"/>
      <c r="X247"/>
      <c r="Y247"/>
    </row>
    <row r="248" spans="3:25" ht="15.6" x14ac:dyDescent="0.3">
      <c r="C248" s="64"/>
      <c r="D248" s="203" t="s">
        <v>311</v>
      </c>
      <c r="E248" s="204"/>
      <c r="F248" s="205"/>
      <c r="G248" s="27"/>
      <c r="H248" s="28">
        <v>2</v>
      </c>
      <c r="I248" s="28">
        <v>6</v>
      </c>
      <c r="J248" s="28">
        <v>2</v>
      </c>
      <c r="K248" s="28"/>
      <c r="L248" s="28"/>
      <c r="M248" s="28"/>
      <c r="N248" s="28">
        <v>4</v>
      </c>
      <c r="O248" s="28">
        <v>2</v>
      </c>
      <c r="P248" s="29"/>
      <c r="Q248" s="54">
        <f t="shared" si="45"/>
        <v>0.33333333333333331</v>
      </c>
      <c r="R248" s="55">
        <f t="shared" si="43"/>
        <v>0.33333333333333331</v>
      </c>
      <c r="S248" s="32"/>
      <c r="T248" s="33">
        <v>1</v>
      </c>
      <c r="V248"/>
      <c r="W248"/>
      <c r="X248"/>
      <c r="Y248"/>
    </row>
    <row r="249" spans="3:25" ht="15.6" x14ac:dyDescent="0.3">
      <c r="C249" s="137"/>
      <c r="D249" s="233" t="s">
        <v>316</v>
      </c>
      <c r="E249" s="234"/>
      <c r="F249" s="235"/>
      <c r="G249" s="78"/>
      <c r="H249" s="71">
        <v>2</v>
      </c>
      <c r="I249" s="71">
        <v>7</v>
      </c>
      <c r="J249" s="71">
        <v>4</v>
      </c>
      <c r="K249" s="71"/>
      <c r="L249" s="71">
        <v>1</v>
      </c>
      <c r="M249" s="71"/>
      <c r="N249" s="71"/>
      <c r="O249" s="71">
        <v>3</v>
      </c>
      <c r="P249" s="21"/>
      <c r="Q249" s="18">
        <f t="shared" si="45"/>
        <v>0.5714285714285714</v>
      </c>
      <c r="R249" s="18">
        <f t="shared" si="43"/>
        <v>0.8571428571428571</v>
      </c>
      <c r="S249" s="80"/>
      <c r="T249" s="81"/>
      <c r="V249"/>
      <c r="W249"/>
      <c r="X249"/>
      <c r="Y249"/>
    </row>
    <row r="250" spans="3:25" ht="15.6" x14ac:dyDescent="0.3">
      <c r="C250" s="64"/>
      <c r="D250" s="203" t="s">
        <v>55</v>
      </c>
      <c r="E250" s="204"/>
      <c r="F250" s="205"/>
      <c r="G250" s="27"/>
      <c r="H250" s="28">
        <v>1</v>
      </c>
      <c r="I250" s="28">
        <v>4</v>
      </c>
      <c r="J250" s="28"/>
      <c r="K250" s="28"/>
      <c r="L250" s="28"/>
      <c r="M250" s="28"/>
      <c r="N250" s="28"/>
      <c r="O250" s="28">
        <v>2</v>
      </c>
      <c r="P250" s="52"/>
      <c r="Q250" s="55">
        <f t="shared" si="45"/>
        <v>0</v>
      </c>
      <c r="R250" s="55">
        <f t="shared" si="43"/>
        <v>0</v>
      </c>
      <c r="S250" s="32"/>
      <c r="T250" s="33">
        <v>1</v>
      </c>
      <c r="V250" s="149"/>
      <c r="W250" s="150"/>
      <c r="X250" s="150"/>
      <c r="Y250" s="150"/>
    </row>
    <row r="251" spans="3:25" ht="15.6" x14ac:dyDescent="0.3">
      <c r="C251" s="137"/>
      <c r="D251" s="233" t="s">
        <v>312</v>
      </c>
      <c r="E251" s="234"/>
      <c r="F251" s="235"/>
      <c r="G251" s="78"/>
      <c r="H251" s="71">
        <v>2</v>
      </c>
      <c r="I251" s="71">
        <v>6</v>
      </c>
      <c r="J251" s="71">
        <v>5</v>
      </c>
      <c r="K251" s="71">
        <v>1</v>
      </c>
      <c r="L251" s="71"/>
      <c r="M251" s="71"/>
      <c r="N251" s="71">
        <v>1</v>
      </c>
      <c r="O251" s="71">
        <v>1</v>
      </c>
      <c r="P251" s="21"/>
      <c r="Q251" s="18">
        <f t="shared" si="45"/>
        <v>0.83333333333333337</v>
      </c>
      <c r="R251" s="18">
        <f t="shared" si="43"/>
        <v>1</v>
      </c>
      <c r="S251" s="80">
        <v>1</v>
      </c>
      <c r="T251" s="81"/>
      <c r="V251" s="149"/>
      <c r="W251" s="150"/>
      <c r="X251" s="150"/>
      <c r="Y251" s="150"/>
    </row>
    <row r="252" spans="3:25" ht="16.2" thickBot="1" x14ac:dyDescent="0.35">
      <c r="C252" s="64"/>
      <c r="D252" s="209" t="s">
        <v>56</v>
      </c>
      <c r="E252" s="210"/>
      <c r="F252" s="211"/>
      <c r="G252" s="27"/>
      <c r="H252" s="28">
        <v>3</v>
      </c>
      <c r="I252" s="28">
        <v>8</v>
      </c>
      <c r="J252" s="28">
        <v>2</v>
      </c>
      <c r="K252" s="28">
        <v>1</v>
      </c>
      <c r="L252" s="28"/>
      <c r="M252" s="28"/>
      <c r="N252" s="28"/>
      <c r="O252" s="28">
        <v>1</v>
      </c>
      <c r="P252" s="29"/>
      <c r="Q252" s="30">
        <f t="shared" ref="Q252" si="46">J252/I252</f>
        <v>0.25</v>
      </c>
      <c r="R252" s="31">
        <f t="shared" si="43"/>
        <v>0.375</v>
      </c>
      <c r="S252" s="32"/>
      <c r="T252" s="33"/>
    </row>
    <row r="253" spans="3:25" x14ac:dyDescent="0.3">
      <c r="C253" s="229"/>
      <c r="D253" s="231" t="s">
        <v>30</v>
      </c>
      <c r="E253" s="231"/>
      <c r="F253" s="231"/>
      <c r="G253" s="197"/>
      <c r="H253" s="180">
        <f t="shared" ref="H253:P253" si="47">SUM(H222:H252)</f>
        <v>167</v>
      </c>
      <c r="I253" s="180">
        <f t="shared" si="47"/>
        <v>441</v>
      </c>
      <c r="J253" s="180">
        <f t="shared" si="47"/>
        <v>178</v>
      </c>
      <c r="K253" s="180">
        <f t="shared" si="47"/>
        <v>27</v>
      </c>
      <c r="L253" s="180">
        <f t="shared" si="47"/>
        <v>7</v>
      </c>
      <c r="M253" s="180">
        <f t="shared" si="47"/>
        <v>9</v>
      </c>
      <c r="N253" s="180">
        <f t="shared" si="47"/>
        <v>96</v>
      </c>
      <c r="O253" s="180">
        <f t="shared" si="47"/>
        <v>96</v>
      </c>
      <c r="P253" s="180">
        <f t="shared" si="47"/>
        <v>4</v>
      </c>
      <c r="Q253" s="195">
        <f>J253/I253</f>
        <v>0.40362811791383219</v>
      </c>
      <c r="R253" s="195">
        <f t="shared" si="43"/>
        <v>0.55782312925170063</v>
      </c>
      <c r="S253" s="180">
        <f>SUM(S222:S252)</f>
        <v>17</v>
      </c>
      <c r="T253" s="182">
        <f>SUM(T222:T252)</f>
        <v>29</v>
      </c>
    </row>
    <row r="254" spans="3:25" ht="15" thickBot="1" x14ac:dyDescent="0.35">
      <c r="C254" s="230"/>
      <c r="D254" s="232"/>
      <c r="E254" s="232"/>
      <c r="F254" s="232"/>
      <c r="G254" s="198"/>
      <c r="H254" s="181"/>
      <c r="I254" s="181"/>
      <c r="J254" s="181"/>
      <c r="K254" s="181"/>
      <c r="L254" s="181"/>
      <c r="M254" s="181"/>
      <c r="N254" s="181"/>
      <c r="O254" s="181"/>
      <c r="P254" s="181"/>
      <c r="Q254" s="196"/>
      <c r="R254" s="196"/>
      <c r="S254" s="181"/>
      <c r="T254" s="183"/>
    </row>
    <row r="256" spans="3:25" ht="15" thickBot="1" x14ac:dyDescent="0.35"/>
    <row r="257" spans="3:26" x14ac:dyDescent="0.3">
      <c r="C257" s="184" t="s">
        <v>11</v>
      </c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6"/>
    </row>
    <row r="258" spans="3:26" ht="15" thickBot="1" x14ac:dyDescent="0.35">
      <c r="C258" s="187"/>
      <c r="D258" s="188"/>
      <c r="E258" s="188"/>
      <c r="F258" s="188"/>
      <c r="G258" s="188"/>
      <c r="H258" s="188"/>
      <c r="I258" s="188"/>
      <c r="J258" s="188"/>
      <c r="K258" s="188"/>
      <c r="L258" s="188"/>
      <c r="M258" s="188"/>
      <c r="N258" s="188"/>
      <c r="O258" s="188"/>
      <c r="P258" s="188"/>
      <c r="Q258" s="188"/>
      <c r="R258" s="188"/>
      <c r="S258" s="188"/>
      <c r="T258" s="189"/>
    </row>
    <row r="259" spans="3:26" ht="18.600000000000001" thickBot="1" x14ac:dyDescent="0.35">
      <c r="C259" s="5" t="s">
        <v>16</v>
      </c>
      <c r="D259" s="190" t="s">
        <v>17</v>
      </c>
      <c r="E259" s="190"/>
      <c r="F259" s="190"/>
      <c r="G259" s="7" t="s">
        <v>18</v>
      </c>
      <c r="H259" s="6" t="s">
        <v>3</v>
      </c>
      <c r="I259" s="6" t="s">
        <v>19</v>
      </c>
      <c r="J259" s="6" t="s">
        <v>20</v>
      </c>
      <c r="K259" s="6" t="s">
        <v>21</v>
      </c>
      <c r="L259" s="6" t="s">
        <v>22</v>
      </c>
      <c r="M259" s="6" t="s">
        <v>23</v>
      </c>
      <c r="N259" s="6" t="s">
        <v>8</v>
      </c>
      <c r="O259" s="8" t="s">
        <v>9</v>
      </c>
      <c r="P259" s="9" t="s">
        <v>24</v>
      </c>
      <c r="Q259" s="10" t="s">
        <v>25</v>
      </c>
      <c r="R259" s="11" t="s">
        <v>26</v>
      </c>
      <c r="S259" s="12" t="s">
        <v>27</v>
      </c>
      <c r="T259" s="9" t="s">
        <v>28</v>
      </c>
    </row>
    <row r="260" spans="3:26" ht="15.6" x14ac:dyDescent="0.3">
      <c r="C260" s="65">
        <v>8</v>
      </c>
      <c r="D260" s="191" t="s">
        <v>132</v>
      </c>
      <c r="E260" s="192"/>
      <c r="F260" s="193"/>
      <c r="G260" s="66"/>
      <c r="H260" s="67">
        <v>15</v>
      </c>
      <c r="I260" s="67">
        <v>41</v>
      </c>
      <c r="J260" s="67">
        <v>18</v>
      </c>
      <c r="K260" s="67">
        <v>6</v>
      </c>
      <c r="L260" s="67">
        <v>1</v>
      </c>
      <c r="M260" s="67"/>
      <c r="N260" s="67">
        <v>9</v>
      </c>
      <c r="O260" s="67">
        <v>13</v>
      </c>
      <c r="P260" s="68">
        <v>1</v>
      </c>
      <c r="Q260" s="46">
        <f>J260/I260</f>
        <v>0.43902439024390244</v>
      </c>
      <c r="R260" s="47">
        <f>((J260+K260)+(2*L260)+(3*M260))/I260</f>
        <v>0.63414634146341464</v>
      </c>
      <c r="S260" s="69">
        <v>5</v>
      </c>
      <c r="T260" s="70">
        <v>1</v>
      </c>
      <c r="V260"/>
      <c r="W260"/>
      <c r="X260"/>
      <c r="Y260"/>
      <c r="Z260" s="162" t="s">
        <v>40</v>
      </c>
    </row>
    <row r="261" spans="3:26" ht="15.6" x14ac:dyDescent="0.3">
      <c r="C261" s="13">
        <v>27</v>
      </c>
      <c r="D261" s="194" t="s">
        <v>103</v>
      </c>
      <c r="E261" s="194"/>
      <c r="F261" s="194"/>
      <c r="G261" s="14"/>
      <c r="H261" s="15">
        <v>13</v>
      </c>
      <c r="I261" s="15">
        <v>41</v>
      </c>
      <c r="J261" s="15">
        <v>25</v>
      </c>
      <c r="K261" s="15">
        <v>9</v>
      </c>
      <c r="L261" s="15">
        <v>3</v>
      </c>
      <c r="M261" s="15">
        <v>5</v>
      </c>
      <c r="N261" s="15">
        <v>27</v>
      </c>
      <c r="O261" s="15">
        <v>22</v>
      </c>
      <c r="P261" s="16"/>
      <c r="Q261" s="17">
        <f t="shared" ref="Q261:Q279" si="48">J261/I261</f>
        <v>0.6097560975609756</v>
      </c>
      <c r="R261" s="18">
        <f t="shared" ref="R261:R284" si="49">((J261+K261)+(2*L261)+(3*M261))/I261</f>
        <v>1.3414634146341464</v>
      </c>
      <c r="S261" s="19">
        <v>2</v>
      </c>
      <c r="T261" s="20">
        <v>2</v>
      </c>
      <c r="V261"/>
      <c r="W261"/>
      <c r="X261"/>
      <c r="Y261"/>
      <c r="Z261" s="160" t="s">
        <v>36</v>
      </c>
    </row>
    <row r="262" spans="3:26" ht="15.6" x14ac:dyDescent="0.3">
      <c r="C262" s="50">
        <v>89</v>
      </c>
      <c r="D262" s="226" t="s">
        <v>101</v>
      </c>
      <c r="E262" s="226"/>
      <c r="F262" s="226"/>
      <c r="G262" s="51"/>
      <c r="H262" s="52">
        <v>14</v>
      </c>
      <c r="I262" s="52">
        <v>44</v>
      </c>
      <c r="J262" s="52">
        <v>24</v>
      </c>
      <c r="K262" s="52">
        <v>9</v>
      </c>
      <c r="L262" s="52">
        <v>1</v>
      </c>
      <c r="M262" s="52">
        <v>3</v>
      </c>
      <c r="N262" s="52">
        <v>19</v>
      </c>
      <c r="O262" s="52">
        <v>16</v>
      </c>
      <c r="P262" s="53">
        <v>1</v>
      </c>
      <c r="Q262" s="54">
        <f t="shared" si="48"/>
        <v>0.54545454545454541</v>
      </c>
      <c r="R262" s="55">
        <f t="shared" si="49"/>
        <v>1</v>
      </c>
      <c r="S262" s="56"/>
      <c r="T262" s="57">
        <v>1</v>
      </c>
      <c r="V262"/>
      <c r="W262"/>
      <c r="X262"/>
      <c r="Y262"/>
      <c r="Z262" s="160" t="s">
        <v>40</v>
      </c>
    </row>
    <row r="263" spans="3:26" ht="15.6" x14ac:dyDescent="0.3">
      <c r="C263" s="13">
        <v>19</v>
      </c>
      <c r="D263" s="227" t="s">
        <v>102</v>
      </c>
      <c r="E263" s="227"/>
      <c r="F263" s="227"/>
      <c r="G263" s="14"/>
      <c r="H263" s="15">
        <v>8</v>
      </c>
      <c r="I263" s="21">
        <v>23</v>
      </c>
      <c r="J263" s="21">
        <v>12</v>
      </c>
      <c r="K263" s="21">
        <v>1</v>
      </c>
      <c r="L263" s="21">
        <v>1</v>
      </c>
      <c r="M263" s="21">
        <v>3</v>
      </c>
      <c r="N263" s="21">
        <v>17</v>
      </c>
      <c r="O263" s="21">
        <v>12</v>
      </c>
      <c r="P263" s="22">
        <v>1</v>
      </c>
      <c r="Q263" s="17">
        <f t="shared" si="48"/>
        <v>0.52173913043478259</v>
      </c>
      <c r="R263" s="18">
        <f t="shared" si="49"/>
        <v>1.0434782608695652</v>
      </c>
      <c r="S263" s="19"/>
      <c r="T263" s="20">
        <v>1</v>
      </c>
      <c r="V263"/>
      <c r="W263"/>
      <c r="X263"/>
      <c r="Y263"/>
      <c r="Z263" s="160" t="s">
        <v>42</v>
      </c>
    </row>
    <row r="264" spans="3:26" ht="15.6" x14ac:dyDescent="0.3">
      <c r="C264" s="50">
        <v>23</v>
      </c>
      <c r="D264" s="223" t="s">
        <v>100</v>
      </c>
      <c r="E264" s="223"/>
      <c r="F264" s="223"/>
      <c r="G264" s="51"/>
      <c r="H264" s="52">
        <v>12</v>
      </c>
      <c r="I264" s="52">
        <v>36</v>
      </c>
      <c r="J264" s="52">
        <v>19</v>
      </c>
      <c r="K264" s="52">
        <v>3</v>
      </c>
      <c r="L264" s="52">
        <v>1</v>
      </c>
      <c r="M264" s="52"/>
      <c r="N264" s="52">
        <v>7</v>
      </c>
      <c r="O264" s="52">
        <v>16</v>
      </c>
      <c r="P264" s="53"/>
      <c r="Q264" s="54">
        <f t="shared" si="48"/>
        <v>0.52777777777777779</v>
      </c>
      <c r="R264" s="55">
        <f t="shared" si="49"/>
        <v>0.66666666666666663</v>
      </c>
      <c r="S264" s="56">
        <v>4</v>
      </c>
      <c r="T264" s="57"/>
      <c r="V264"/>
      <c r="W264"/>
      <c r="X264"/>
      <c r="Y264"/>
      <c r="Z264" s="160" t="s">
        <v>41</v>
      </c>
    </row>
    <row r="265" spans="3:26" ht="15.6" x14ac:dyDescent="0.3">
      <c r="C265" s="13">
        <v>14</v>
      </c>
      <c r="D265" s="228" t="s">
        <v>104</v>
      </c>
      <c r="E265" s="228"/>
      <c r="F265" s="228"/>
      <c r="G265" s="14"/>
      <c r="H265" s="15">
        <v>12</v>
      </c>
      <c r="I265" s="15">
        <v>34</v>
      </c>
      <c r="J265" s="15">
        <v>20</v>
      </c>
      <c r="K265" s="15">
        <v>3</v>
      </c>
      <c r="L265" s="21">
        <v>1</v>
      </c>
      <c r="M265" s="21"/>
      <c r="N265" s="15">
        <v>10</v>
      </c>
      <c r="O265" s="15">
        <v>9</v>
      </c>
      <c r="P265" s="16">
        <v>1</v>
      </c>
      <c r="Q265" s="17">
        <f t="shared" si="48"/>
        <v>0.58823529411764708</v>
      </c>
      <c r="R265" s="18">
        <f t="shared" si="49"/>
        <v>0.73529411764705888</v>
      </c>
      <c r="S265" s="19">
        <v>3</v>
      </c>
      <c r="T265" s="20"/>
      <c r="V265"/>
      <c r="W265"/>
      <c r="X265"/>
      <c r="Y265"/>
      <c r="Z265" s="160" t="s">
        <v>21</v>
      </c>
    </row>
    <row r="266" spans="3:26" ht="15.6" x14ac:dyDescent="0.3">
      <c r="C266" s="50">
        <v>99</v>
      </c>
      <c r="D266" s="223" t="s">
        <v>133</v>
      </c>
      <c r="E266" s="223"/>
      <c r="F266" s="223"/>
      <c r="G266" s="51"/>
      <c r="H266" s="52">
        <v>14</v>
      </c>
      <c r="I266" s="52">
        <v>40</v>
      </c>
      <c r="J266" s="52">
        <v>22</v>
      </c>
      <c r="K266" s="52">
        <v>6</v>
      </c>
      <c r="L266" s="52">
        <v>1</v>
      </c>
      <c r="M266" s="52">
        <v>1</v>
      </c>
      <c r="N266" s="52">
        <v>14</v>
      </c>
      <c r="O266" s="52">
        <v>10</v>
      </c>
      <c r="P266" s="53">
        <v>1</v>
      </c>
      <c r="Q266" s="54">
        <f t="shared" si="48"/>
        <v>0.55000000000000004</v>
      </c>
      <c r="R266" s="55">
        <f t="shared" si="49"/>
        <v>0.82499999999999996</v>
      </c>
      <c r="S266" s="56">
        <v>1</v>
      </c>
      <c r="T266" s="57">
        <v>2</v>
      </c>
      <c r="V266"/>
      <c r="W266"/>
      <c r="X266"/>
      <c r="Y266"/>
      <c r="Z266" s="160" t="s">
        <v>42</v>
      </c>
    </row>
    <row r="267" spans="3:26" ht="15.6" x14ac:dyDescent="0.3">
      <c r="C267" s="23">
        <v>24</v>
      </c>
      <c r="D267" s="228" t="s">
        <v>134</v>
      </c>
      <c r="E267" s="228"/>
      <c r="F267" s="228"/>
      <c r="G267" s="14"/>
      <c r="H267" s="15">
        <v>14</v>
      </c>
      <c r="I267" s="15">
        <v>38</v>
      </c>
      <c r="J267" s="15">
        <v>21</v>
      </c>
      <c r="K267" s="15">
        <v>2</v>
      </c>
      <c r="L267" s="15"/>
      <c r="M267" s="15"/>
      <c r="N267" s="15">
        <v>9</v>
      </c>
      <c r="O267" s="21">
        <v>18</v>
      </c>
      <c r="P267" s="16"/>
      <c r="Q267" s="17">
        <f t="shared" si="48"/>
        <v>0.55263157894736847</v>
      </c>
      <c r="R267" s="18">
        <f t="shared" si="49"/>
        <v>0.60526315789473684</v>
      </c>
      <c r="S267" s="24">
        <v>2</v>
      </c>
      <c r="T267" s="20">
        <v>3</v>
      </c>
      <c r="V267"/>
      <c r="W267"/>
      <c r="X267"/>
      <c r="Y267"/>
      <c r="Z267" s="160" t="s">
        <v>47</v>
      </c>
    </row>
    <row r="268" spans="3:26" ht="15.6" x14ac:dyDescent="0.3">
      <c r="C268" s="50">
        <v>98</v>
      </c>
      <c r="D268" s="223" t="s">
        <v>105</v>
      </c>
      <c r="E268" s="223"/>
      <c r="F268" s="223"/>
      <c r="G268" s="51"/>
      <c r="H268" s="52">
        <v>6</v>
      </c>
      <c r="I268" s="52">
        <v>15</v>
      </c>
      <c r="J268" s="52">
        <v>7</v>
      </c>
      <c r="K268" s="52">
        <v>2</v>
      </c>
      <c r="L268" s="52">
        <v>1</v>
      </c>
      <c r="M268" s="52"/>
      <c r="N268" s="52">
        <v>6</v>
      </c>
      <c r="O268" s="52">
        <v>5</v>
      </c>
      <c r="P268" s="53"/>
      <c r="Q268" s="54">
        <f t="shared" si="48"/>
        <v>0.46666666666666667</v>
      </c>
      <c r="R268" s="55">
        <f t="shared" si="49"/>
        <v>0.73333333333333328</v>
      </c>
      <c r="S268" s="56"/>
      <c r="T268" s="57">
        <v>2</v>
      </c>
      <c r="V268"/>
      <c r="W268"/>
      <c r="X268"/>
      <c r="Y268"/>
      <c r="Z268" s="160" t="s">
        <v>44</v>
      </c>
    </row>
    <row r="269" spans="3:26" ht="15.6" x14ac:dyDescent="0.3">
      <c r="C269" s="23"/>
      <c r="D269" s="219" t="s">
        <v>135</v>
      </c>
      <c r="E269" s="219"/>
      <c r="F269" s="219"/>
      <c r="G269" s="14"/>
      <c r="H269" s="15">
        <v>2</v>
      </c>
      <c r="I269" s="15">
        <v>5</v>
      </c>
      <c r="J269" s="15">
        <v>4</v>
      </c>
      <c r="K269" s="15">
        <v>1</v>
      </c>
      <c r="L269" s="21"/>
      <c r="M269" s="21"/>
      <c r="N269" s="15">
        <v>1</v>
      </c>
      <c r="O269" s="15">
        <v>4</v>
      </c>
      <c r="P269" s="16"/>
      <c r="Q269" s="17">
        <f t="shared" si="48"/>
        <v>0.8</v>
      </c>
      <c r="R269" s="18">
        <f t="shared" si="49"/>
        <v>1</v>
      </c>
      <c r="S269" s="19"/>
      <c r="T269" s="20"/>
      <c r="V269"/>
      <c r="W269"/>
      <c r="X269"/>
      <c r="Y269"/>
      <c r="Z269" s="160" t="s">
        <v>38</v>
      </c>
    </row>
    <row r="270" spans="3:26" ht="15.6" x14ac:dyDescent="0.3">
      <c r="C270" s="50"/>
      <c r="D270" s="220" t="s">
        <v>136</v>
      </c>
      <c r="E270" s="220"/>
      <c r="F270" s="220"/>
      <c r="G270" s="51"/>
      <c r="H270" s="52">
        <v>7</v>
      </c>
      <c r="I270" s="52">
        <v>15</v>
      </c>
      <c r="J270" s="52">
        <v>6</v>
      </c>
      <c r="K270" s="52">
        <v>1</v>
      </c>
      <c r="L270" s="52"/>
      <c r="M270" s="52"/>
      <c r="N270" s="52">
        <v>3</v>
      </c>
      <c r="O270" s="52">
        <v>5</v>
      </c>
      <c r="P270" s="53">
        <v>1</v>
      </c>
      <c r="Q270" s="54">
        <f t="shared" si="48"/>
        <v>0.4</v>
      </c>
      <c r="R270" s="55">
        <f t="shared" si="49"/>
        <v>0.46666666666666667</v>
      </c>
      <c r="S270" s="56"/>
      <c r="T270" s="57"/>
      <c r="V270"/>
      <c r="W270"/>
      <c r="X270"/>
      <c r="Y270"/>
      <c r="Z270" s="160" t="s">
        <v>22</v>
      </c>
    </row>
    <row r="271" spans="3:26" ht="15.6" x14ac:dyDescent="0.3">
      <c r="C271" s="13"/>
      <c r="D271" s="224" t="s">
        <v>150</v>
      </c>
      <c r="E271" s="224"/>
      <c r="F271" s="224"/>
      <c r="G271" s="25"/>
      <c r="H271" s="21">
        <v>1</v>
      </c>
      <c r="I271" s="21">
        <v>8</v>
      </c>
      <c r="J271" s="21">
        <v>3</v>
      </c>
      <c r="K271" s="21">
        <v>1</v>
      </c>
      <c r="L271" s="21"/>
      <c r="M271" s="21">
        <v>1</v>
      </c>
      <c r="N271" s="21">
        <v>4</v>
      </c>
      <c r="O271" s="21">
        <v>3</v>
      </c>
      <c r="P271" s="22"/>
      <c r="Q271" s="17">
        <f t="shared" si="48"/>
        <v>0.375</v>
      </c>
      <c r="R271" s="18">
        <f t="shared" si="49"/>
        <v>0.875</v>
      </c>
      <c r="S271" s="24"/>
      <c r="T271" s="26"/>
      <c r="V271"/>
      <c r="W271"/>
      <c r="X271"/>
      <c r="Y271"/>
      <c r="Z271" s="160"/>
    </row>
    <row r="272" spans="3:26" ht="15.6" x14ac:dyDescent="0.3">
      <c r="C272" s="50">
        <v>100</v>
      </c>
      <c r="D272" s="225" t="s">
        <v>151</v>
      </c>
      <c r="E272" s="225"/>
      <c r="F272" s="225"/>
      <c r="G272" s="51"/>
      <c r="H272" s="52">
        <v>13</v>
      </c>
      <c r="I272" s="52">
        <v>37</v>
      </c>
      <c r="J272" s="52">
        <v>10</v>
      </c>
      <c r="K272" s="52">
        <v>1</v>
      </c>
      <c r="L272" s="52"/>
      <c r="M272" s="52"/>
      <c r="N272" s="52">
        <v>5</v>
      </c>
      <c r="O272" s="52">
        <v>9</v>
      </c>
      <c r="P272" s="53"/>
      <c r="Q272" s="54">
        <f t="shared" si="48"/>
        <v>0.27027027027027029</v>
      </c>
      <c r="R272" s="55">
        <f t="shared" si="49"/>
        <v>0.29729729729729731</v>
      </c>
      <c r="S272" s="56">
        <v>2</v>
      </c>
      <c r="T272" s="57"/>
      <c r="V272"/>
      <c r="W272"/>
      <c r="X272"/>
      <c r="Y272"/>
      <c r="Z272" s="160"/>
    </row>
    <row r="273" spans="3:26" ht="15.6" x14ac:dyDescent="0.3">
      <c r="C273" s="23"/>
      <c r="D273" s="221" t="s">
        <v>152</v>
      </c>
      <c r="E273" s="221"/>
      <c r="F273" s="221"/>
      <c r="G273" s="14"/>
      <c r="H273" s="15">
        <v>1</v>
      </c>
      <c r="I273" s="15">
        <v>4</v>
      </c>
      <c r="J273" s="15">
        <v>2</v>
      </c>
      <c r="K273" s="15"/>
      <c r="L273" s="15"/>
      <c r="M273" s="21"/>
      <c r="N273" s="15">
        <v>2</v>
      </c>
      <c r="O273" s="15">
        <v>1</v>
      </c>
      <c r="P273" s="16"/>
      <c r="Q273" s="17">
        <f t="shared" si="48"/>
        <v>0.5</v>
      </c>
      <c r="R273" s="18">
        <f t="shared" si="49"/>
        <v>0.5</v>
      </c>
      <c r="S273" s="19"/>
      <c r="T273" s="20"/>
      <c r="V273"/>
      <c r="W273"/>
      <c r="X273"/>
      <c r="Y273"/>
      <c r="Z273" s="160"/>
    </row>
    <row r="274" spans="3:26" ht="15.6" x14ac:dyDescent="0.3">
      <c r="C274" s="50"/>
      <c r="D274" s="218" t="s">
        <v>214</v>
      </c>
      <c r="E274" s="218"/>
      <c r="F274" s="218"/>
      <c r="G274" s="51"/>
      <c r="H274" s="52">
        <v>4</v>
      </c>
      <c r="I274" s="52">
        <v>12</v>
      </c>
      <c r="J274" s="52">
        <v>4</v>
      </c>
      <c r="K274" s="52">
        <v>1</v>
      </c>
      <c r="L274" s="52">
        <v>1</v>
      </c>
      <c r="M274" s="52">
        <v>1</v>
      </c>
      <c r="N274" s="52">
        <v>4</v>
      </c>
      <c r="O274" s="52">
        <v>5</v>
      </c>
      <c r="P274" s="53"/>
      <c r="Q274" s="54">
        <f t="shared" si="48"/>
        <v>0.33333333333333331</v>
      </c>
      <c r="R274" s="55">
        <f t="shared" si="49"/>
        <v>0.83333333333333337</v>
      </c>
      <c r="S274" s="56"/>
      <c r="T274" s="57"/>
      <c r="V274"/>
      <c r="W274"/>
      <c r="X274"/>
      <c r="Y274"/>
      <c r="Z274" s="160"/>
    </row>
    <row r="275" spans="3:26" ht="15.6" x14ac:dyDescent="0.3">
      <c r="C275" s="23"/>
      <c r="D275" s="219" t="s">
        <v>106</v>
      </c>
      <c r="E275" s="219"/>
      <c r="F275" s="219"/>
      <c r="G275" s="14"/>
      <c r="H275" s="15">
        <v>4</v>
      </c>
      <c r="I275" s="15">
        <v>12</v>
      </c>
      <c r="J275" s="15">
        <v>2</v>
      </c>
      <c r="K275" s="15">
        <v>1</v>
      </c>
      <c r="L275" s="15"/>
      <c r="M275" s="15"/>
      <c r="N275" s="15">
        <v>3</v>
      </c>
      <c r="O275" s="15">
        <v>3</v>
      </c>
      <c r="P275" s="16"/>
      <c r="Q275" s="17">
        <f t="shared" si="48"/>
        <v>0.16666666666666666</v>
      </c>
      <c r="R275" s="18">
        <f t="shared" si="49"/>
        <v>0.25</v>
      </c>
      <c r="S275" s="19"/>
      <c r="T275" s="20"/>
      <c r="V275"/>
      <c r="W275"/>
      <c r="X275"/>
      <c r="Y275"/>
      <c r="Z275" s="160"/>
    </row>
    <row r="276" spans="3:26" ht="15.6" x14ac:dyDescent="0.3">
      <c r="C276" s="50"/>
      <c r="D276" s="220" t="s">
        <v>232</v>
      </c>
      <c r="E276" s="220"/>
      <c r="F276" s="220"/>
      <c r="G276" s="51"/>
      <c r="H276" s="52">
        <v>7</v>
      </c>
      <c r="I276" s="52">
        <v>17</v>
      </c>
      <c r="J276" s="52">
        <v>9</v>
      </c>
      <c r="K276" s="52">
        <v>6</v>
      </c>
      <c r="L276" s="52"/>
      <c r="M276" s="52"/>
      <c r="N276" s="52">
        <v>8</v>
      </c>
      <c r="O276" s="52">
        <v>5</v>
      </c>
      <c r="P276" s="53"/>
      <c r="Q276" s="54">
        <f t="shared" si="48"/>
        <v>0.52941176470588236</v>
      </c>
      <c r="R276" s="55">
        <f t="shared" si="49"/>
        <v>0.88235294117647056</v>
      </c>
      <c r="S276" s="56">
        <v>2</v>
      </c>
      <c r="T276" s="57"/>
      <c r="V276"/>
      <c r="W276"/>
      <c r="X276"/>
      <c r="Y276"/>
      <c r="Z276" s="160"/>
    </row>
    <row r="277" spans="3:26" ht="15.6" x14ac:dyDescent="0.3">
      <c r="C277" s="13"/>
      <c r="D277" s="221" t="s">
        <v>233</v>
      </c>
      <c r="E277" s="221"/>
      <c r="F277" s="221"/>
      <c r="G277" s="14"/>
      <c r="H277" s="15">
        <v>2</v>
      </c>
      <c r="I277" s="15">
        <v>3</v>
      </c>
      <c r="J277" s="15">
        <v>2</v>
      </c>
      <c r="K277" s="15">
        <v>1</v>
      </c>
      <c r="L277" s="15"/>
      <c r="M277" s="15"/>
      <c r="N277" s="15">
        <v>3</v>
      </c>
      <c r="O277" s="15">
        <v>3</v>
      </c>
      <c r="P277" s="16">
        <v>1</v>
      </c>
      <c r="Q277" s="17">
        <f t="shared" si="48"/>
        <v>0.66666666666666663</v>
      </c>
      <c r="R277" s="18">
        <f t="shared" si="49"/>
        <v>1</v>
      </c>
      <c r="S277" s="19">
        <v>1</v>
      </c>
      <c r="T277" s="20"/>
      <c r="V277"/>
      <c r="W277"/>
      <c r="X277"/>
      <c r="Y277"/>
      <c r="Z277" s="160"/>
    </row>
    <row r="278" spans="3:26" ht="15.6" x14ac:dyDescent="0.3">
      <c r="C278" s="50"/>
      <c r="D278" s="220" t="s">
        <v>81</v>
      </c>
      <c r="E278" s="220"/>
      <c r="F278" s="220"/>
      <c r="G278" s="51"/>
      <c r="H278" s="52">
        <v>3</v>
      </c>
      <c r="I278" s="52">
        <v>7</v>
      </c>
      <c r="J278" s="52">
        <v>3</v>
      </c>
      <c r="K278" s="52">
        <v>1</v>
      </c>
      <c r="L278" s="52">
        <v>1</v>
      </c>
      <c r="M278" s="52"/>
      <c r="N278" s="52">
        <v>4</v>
      </c>
      <c r="O278" s="52">
        <v>2</v>
      </c>
      <c r="P278" s="53"/>
      <c r="Q278" s="54">
        <f t="shared" si="48"/>
        <v>0.42857142857142855</v>
      </c>
      <c r="R278" s="55">
        <f t="shared" si="49"/>
        <v>0.8571428571428571</v>
      </c>
      <c r="S278" s="56"/>
      <c r="T278" s="57"/>
      <c r="V278"/>
      <c r="W278"/>
      <c r="X278"/>
      <c r="Y278"/>
      <c r="Z278" s="160"/>
    </row>
    <row r="279" spans="3:26" ht="15.6" x14ac:dyDescent="0.3">
      <c r="C279" s="58"/>
      <c r="D279" s="222" t="s">
        <v>263</v>
      </c>
      <c r="E279" s="222"/>
      <c r="F279" s="222"/>
      <c r="G279" s="59"/>
      <c r="H279" s="60">
        <v>2</v>
      </c>
      <c r="I279" s="60">
        <v>5</v>
      </c>
      <c r="J279" s="60">
        <v>4</v>
      </c>
      <c r="K279" s="60"/>
      <c r="L279" s="60"/>
      <c r="M279" s="60">
        <v>1</v>
      </c>
      <c r="N279" s="60">
        <v>2</v>
      </c>
      <c r="O279" s="60">
        <v>3</v>
      </c>
      <c r="P279" s="61"/>
      <c r="Q279" s="17">
        <f t="shared" si="48"/>
        <v>0.8</v>
      </c>
      <c r="R279" s="18">
        <f t="shared" si="49"/>
        <v>1.4</v>
      </c>
      <c r="S279" s="62">
        <v>1</v>
      </c>
      <c r="T279" s="63"/>
      <c r="V279"/>
      <c r="W279"/>
      <c r="X279"/>
      <c r="Y279"/>
      <c r="Z279" s="161"/>
    </row>
    <row r="280" spans="3:26" ht="15.6" x14ac:dyDescent="0.3">
      <c r="C280" s="50"/>
      <c r="D280" s="203" t="s">
        <v>274</v>
      </c>
      <c r="E280" s="204"/>
      <c r="F280" s="205"/>
      <c r="G280" s="51"/>
      <c r="H280" s="52">
        <v>2</v>
      </c>
      <c r="I280" s="52">
        <v>3</v>
      </c>
      <c r="J280" s="52"/>
      <c r="K280" s="52"/>
      <c r="L280" s="52"/>
      <c r="M280" s="52"/>
      <c r="N280" s="52"/>
      <c r="O280" s="52">
        <v>1</v>
      </c>
      <c r="P280" s="53"/>
      <c r="Q280" s="54">
        <f>J280/I280</f>
        <v>0</v>
      </c>
      <c r="R280" s="55">
        <f t="shared" si="49"/>
        <v>0</v>
      </c>
      <c r="S280" s="56">
        <v>1</v>
      </c>
      <c r="T280" s="57"/>
      <c r="V280"/>
      <c r="W280"/>
      <c r="X280"/>
      <c r="Y280"/>
      <c r="Z280" s="160"/>
    </row>
    <row r="281" spans="3:26" ht="15.6" x14ac:dyDescent="0.3">
      <c r="C281" s="58"/>
      <c r="D281" s="206" t="s">
        <v>288</v>
      </c>
      <c r="E281" s="207"/>
      <c r="F281" s="208"/>
      <c r="G281" s="59"/>
      <c r="H281" s="60">
        <v>1</v>
      </c>
      <c r="I281" s="60">
        <v>3</v>
      </c>
      <c r="J281" s="60">
        <v>1</v>
      </c>
      <c r="K281" s="60"/>
      <c r="L281" s="60"/>
      <c r="M281" s="60"/>
      <c r="N281" s="60">
        <v>1</v>
      </c>
      <c r="O281" s="60"/>
      <c r="P281" s="61"/>
      <c r="Q281" s="17">
        <f>J281/I281</f>
        <v>0.33333333333333331</v>
      </c>
      <c r="R281" s="18">
        <f t="shared" si="49"/>
        <v>0.33333333333333331</v>
      </c>
      <c r="S281" s="62"/>
      <c r="T281" s="63"/>
      <c r="V281"/>
      <c r="W281"/>
      <c r="X281"/>
      <c r="Y281"/>
      <c r="Z281" s="161"/>
    </row>
    <row r="282" spans="3:26" ht="15.6" x14ac:dyDescent="0.3">
      <c r="C282" s="64"/>
      <c r="D282" s="203" t="s">
        <v>315</v>
      </c>
      <c r="E282" s="204"/>
      <c r="F282" s="205"/>
      <c r="G282" s="27"/>
      <c r="H282" s="28">
        <v>1</v>
      </c>
      <c r="I282" s="28">
        <v>3</v>
      </c>
      <c r="J282" s="28">
        <v>2</v>
      </c>
      <c r="K282" s="28"/>
      <c r="L282" s="28"/>
      <c r="M282" s="28">
        <v>1</v>
      </c>
      <c r="N282" s="28">
        <v>2</v>
      </c>
      <c r="O282" s="28">
        <v>1</v>
      </c>
      <c r="P282" s="29"/>
      <c r="Q282" s="54">
        <f>J282/I282</f>
        <v>0.66666666666666663</v>
      </c>
      <c r="R282" s="55">
        <f t="shared" si="49"/>
        <v>1.6666666666666667</v>
      </c>
      <c r="S282" s="32"/>
      <c r="T282" s="33"/>
      <c r="V282" s="173"/>
      <c r="W282" s="174"/>
      <c r="X282" s="174"/>
      <c r="Y282" s="174"/>
      <c r="Z282" s="174"/>
    </row>
    <row r="283" spans="3:26" ht="16.2" thickBot="1" x14ac:dyDescent="0.35">
      <c r="C283" s="64"/>
      <c r="D283" s="209" t="s">
        <v>56</v>
      </c>
      <c r="E283" s="210"/>
      <c r="F283" s="211"/>
      <c r="G283" s="27"/>
      <c r="H283" s="28">
        <v>5</v>
      </c>
      <c r="I283" s="28">
        <v>17</v>
      </c>
      <c r="J283" s="28">
        <v>8</v>
      </c>
      <c r="K283" s="28">
        <v>1</v>
      </c>
      <c r="L283" s="28">
        <v>2</v>
      </c>
      <c r="M283" s="28"/>
      <c r="N283" s="28">
        <v>8</v>
      </c>
      <c r="O283" s="28">
        <v>2</v>
      </c>
      <c r="P283" s="29"/>
      <c r="Q283" s="30">
        <f t="shared" ref="Q283" si="50">J283/I283</f>
        <v>0.47058823529411764</v>
      </c>
      <c r="R283" s="31">
        <f t="shared" si="49"/>
        <v>0.76470588235294112</v>
      </c>
      <c r="S283" s="32"/>
      <c r="T283" s="33"/>
    </row>
    <row r="284" spans="3:26" x14ac:dyDescent="0.3">
      <c r="C284" s="212"/>
      <c r="D284" s="214" t="s">
        <v>30</v>
      </c>
      <c r="E284" s="214"/>
      <c r="F284" s="214"/>
      <c r="G284" s="216"/>
      <c r="H284" s="199">
        <f t="shared" ref="H284:P284" si="51">SUM(H260:H283)</f>
        <v>163</v>
      </c>
      <c r="I284" s="199">
        <f t="shared" si="51"/>
        <v>463</v>
      </c>
      <c r="J284" s="199">
        <f t="shared" si="51"/>
        <v>228</v>
      </c>
      <c r="K284" s="199">
        <f t="shared" si="51"/>
        <v>56</v>
      </c>
      <c r="L284" s="199">
        <f t="shared" si="51"/>
        <v>14</v>
      </c>
      <c r="M284" s="199">
        <f t="shared" si="51"/>
        <v>16</v>
      </c>
      <c r="N284" s="199">
        <f t="shared" si="51"/>
        <v>168</v>
      </c>
      <c r="O284" s="199">
        <f t="shared" si="51"/>
        <v>168</v>
      </c>
      <c r="P284" s="199">
        <f t="shared" si="51"/>
        <v>7</v>
      </c>
      <c r="Q284" s="201">
        <f>J284/I284</f>
        <v>0.49244060475161988</v>
      </c>
      <c r="R284" s="201">
        <f t="shared" si="49"/>
        <v>0.77753779697624192</v>
      </c>
      <c r="S284" s="199">
        <f>SUM(S260:S283)</f>
        <v>24</v>
      </c>
      <c r="T284" s="178">
        <f>SUM(T260:T283)</f>
        <v>12</v>
      </c>
    </row>
    <row r="285" spans="3:26" ht="15" thickBot="1" x14ac:dyDescent="0.35">
      <c r="C285" s="213"/>
      <c r="D285" s="215"/>
      <c r="E285" s="215"/>
      <c r="F285" s="215"/>
      <c r="G285" s="217"/>
      <c r="H285" s="200"/>
      <c r="I285" s="200"/>
      <c r="J285" s="200"/>
      <c r="K285" s="200"/>
      <c r="L285" s="200"/>
      <c r="M285" s="200"/>
      <c r="N285" s="200"/>
      <c r="O285" s="200"/>
      <c r="P285" s="200"/>
      <c r="Q285" s="202"/>
      <c r="R285" s="202"/>
      <c r="S285" s="200"/>
      <c r="T285" s="179"/>
    </row>
  </sheetData>
  <mergeCells count="434">
    <mergeCell ref="C1:N1"/>
    <mergeCell ref="C2:N3"/>
    <mergeCell ref="C4:N5"/>
    <mergeCell ref="C6:F6"/>
    <mergeCell ref="C7:F8"/>
    <mergeCell ref="G7:G8"/>
    <mergeCell ref="H7:H8"/>
    <mergeCell ref="I7:I8"/>
    <mergeCell ref="J7:J8"/>
    <mergeCell ref="K7:K8"/>
    <mergeCell ref="L7:L8"/>
    <mergeCell ref="M7:M8"/>
    <mergeCell ref="N7:N8"/>
    <mergeCell ref="J9:J10"/>
    <mergeCell ref="K9:K10"/>
    <mergeCell ref="L9:L10"/>
    <mergeCell ref="M9:M10"/>
    <mergeCell ref="N9:N10"/>
    <mergeCell ref="C11:F12"/>
    <mergeCell ref="G11:G12"/>
    <mergeCell ref="H11:H12"/>
    <mergeCell ref="I11:I12"/>
    <mergeCell ref="J11:J12"/>
    <mergeCell ref="K11:K12"/>
    <mergeCell ref="L11:L12"/>
    <mergeCell ref="M11:M12"/>
    <mergeCell ref="N11:N12"/>
    <mergeCell ref="C9:F10"/>
    <mergeCell ref="G9:G10"/>
    <mergeCell ref="H9:H10"/>
    <mergeCell ref="I9:I10"/>
    <mergeCell ref="C13:F14"/>
    <mergeCell ref="G13:G14"/>
    <mergeCell ref="H13:H14"/>
    <mergeCell ref="I13:I14"/>
    <mergeCell ref="J13:J14"/>
    <mergeCell ref="K13:K14"/>
    <mergeCell ref="L13:L14"/>
    <mergeCell ref="M13:M14"/>
    <mergeCell ref="N13:N14"/>
    <mergeCell ref="L15:L16"/>
    <mergeCell ref="M15:M16"/>
    <mergeCell ref="N15:N16"/>
    <mergeCell ref="C17:F18"/>
    <mergeCell ref="G17:G18"/>
    <mergeCell ref="H17:H18"/>
    <mergeCell ref="I17:I18"/>
    <mergeCell ref="J17:J18"/>
    <mergeCell ref="K17:K18"/>
    <mergeCell ref="L17:L18"/>
    <mergeCell ref="C15:F16"/>
    <mergeCell ref="G15:G16"/>
    <mergeCell ref="H15:H16"/>
    <mergeCell ref="I15:I16"/>
    <mergeCell ref="J15:J16"/>
    <mergeCell ref="K15:K16"/>
    <mergeCell ref="M17:M18"/>
    <mergeCell ref="N17:N18"/>
    <mergeCell ref="C19:F20"/>
    <mergeCell ref="G19:G20"/>
    <mergeCell ref="H19:H20"/>
    <mergeCell ref="I19:I20"/>
    <mergeCell ref="J19:J20"/>
    <mergeCell ref="K19:K20"/>
    <mergeCell ref="L19:L20"/>
    <mergeCell ref="M19:M20"/>
    <mergeCell ref="N19:N20"/>
    <mergeCell ref="C21:F22"/>
    <mergeCell ref="G21:G22"/>
    <mergeCell ref="H21:H22"/>
    <mergeCell ref="I21:I22"/>
    <mergeCell ref="J21:J22"/>
    <mergeCell ref="K21:K22"/>
    <mergeCell ref="L21:L22"/>
    <mergeCell ref="M21:M22"/>
    <mergeCell ref="N21:N22"/>
    <mergeCell ref="D33:F33"/>
    <mergeCell ref="D34:F34"/>
    <mergeCell ref="D35:F35"/>
    <mergeCell ref="D36:F36"/>
    <mergeCell ref="D37:F37"/>
    <mergeCell ref="D38:F38"/>
    <mergeCell ref="C24:N24"/>
    <mergeCell ref="C27:T28"/>
    <mergeCell ref="D29:F29"/>
    <mergeCell ref="D30:F30"/>
    <mergeCell ref="D31:F31"/>
    <mergeCell ref="D32:F32"/>
    <mergeCell ref="D45:F45"/>
    <mergeCell ref="D46:F46"/>
    <mergeCell ref="D52:F52"/>
    <mergeCell ref="C53:C54"/>
    <mergeCell ref="D53:F54"/>
    <mergeCell ref="G53:G54"/>
    <mergeCell ref="D39:F39"/>
    <mergeCell ref="D40:F40"/>
    <mergeCell ref="D41:F41"/>
    <mergeCell ref="D42:F42"/>
    <mergeCell ref="D43:F43"/>
    <mergeCell ref="D44:F44"/>
    <mergeCell ref="D50:F50"/>
    <mergeCell ref="D49:F49"/>
    <mergeCell ref="D48:F48"/>
    <mergeCell ref="D47:F47"/>
    <mergeCell ref="D51:F51"/>
    <mergeCell ref="T53:T54"/>
    <mergeCell ref="C57:T58"/>
    <mergeCell ref="D59:F59"/>
    <mergeCell ref="D60:F60"/>
    <mergeCell ref="D61:F61"/>
    <mergeCell ref="D62:F62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D69:F69"/>
    <mergeCell ref="D70:F70"/>
    <mergeCell ref="D71:F71"/>
    <mergeCell ref="D72:F72"/>
    <mergeCell ref="D73:F73"/>
    <mergeCell ref="D74:F74"/>
    <mergeCell ref="D63:F63"/>
    <mergeCell ref="D64:F64"/>
    <mergeCell ref="D65:F65"/>
    <mergeCell ref="D66:F66"/>
    <mergeCell ref="D67:F67"/>
    <mergeCell ref="D68:F68"/>
    <mergeCell ref="D81:F81"/>
    <mergeCell ref="D82:F82"/>
    <mergeCell ref="D87:F87"/>
    <mergeCell ref="C88:C89"/>
    <mergeCell ref="D88:F89"/>
    <mergeCell ref="G88:G89"/>
    <mergeCell ref="D75:F75"/>
    <mergeCell ref="D76:F76"/>
    <mergeCell ref="D77:F77"/>
    <mergeCell ref="D78:F78"/>
    <mergeCell ref="D79:F79"/>
    <mergeCell ref="D80:F80"/>
    <mergeCell ref="D86:F86"/>
    <mergeCell ref="D83:F83"/>
    <mergeCell ref="D85:F85"/>
    <mergeCell ref="D84:F84"/>
    <mergeCell ref="T88:T89"/>
    <mergeCell ref="C92:T93"/>
    <mergeCell ref="D94:F94"/>
    <mergeCell ref="D95:F95"/>
    <mergeCell ref="D96:F96"/>
    <mergeCell ref="D97:F97"/>
    <mergeCell ref="N88:N89"/>
    <mergeCell ref="O88:O89"/>
    <mergeCell ref="P88:P89"/>
    <mergeCell ref="Q88:Q89"/>
    <mergeCell ref="R88:R89"/>
    <mergeCell ref="S88:S89"/>
    <mergeCell ref="H88:H89"/>
    <mergeCell ref="I88:I89"/>
    <mergeCell ref="J88:J89"/>
    <mergeCell ref="K88:K89"/>
    <mergeCell ref="L88:L89"/>
    <mergeCell ref="M88:M89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F102"/>
    <mergeCell ref="D103:F103"/>
    <mergeCell ref="D116:F116"/>
    <mergeCell ref="D119:F119"/>
    <mergeCell ref="D120:F120"/>
    <mergeCell ref="C121:C122"/>
    <mergeCell ref="D121:F122"/>
    <mergeCell ref="G121:G122"/>
    <mergeCell ref="D110:F110"/>
    <mergeCell ref="D111:F111"/>
    <mergeCell ref="D112:F112"/>
    <mergeCell ref="D113:F113"/>
    <mergeCell ref="D114:F114"/>
    <mergeCell ref="D115:F115"/>
    <mergeCell ref="D118:F118"/>
    <mergeCell ref="D117:F117"/>
    <mergeCell ref="D131:F131"/>
    <mergeCell ref="D132:F132"/>
    <mergeCell ref="D133:F133"/>
    <mergeCell ref="D134:F134"/>
    <mergeCell ref="D135:F135"/>
    <mergeCell ref="D136:F136"/>
    <mergeCell ref="T121:T122"/>
    <mergeCell ref="C125:T126"/>
    <mergeCell ref="D127:F127"/>
    <mergeCell ref="D128:F128"/>
    <mergeCell ref="D129:F129"/>
    <mergeCell ref="D130:F130"/>
    <mergeCell ref="N121:N122"/>
    <mergeCell ref="O121:O122"/>
    <mergeCell ref="P121:P122"/>
    <mergeCell ref="Q121:Q122"/>
    <mergeCell ref="R121:R122"/>
    <mergeCell ref="S121:S122"/>
    <mergeCell ref="H121:H122"/>
    <mergeCell ref="I121:I122"/>
    <mergeCell ref="J121:J122"/>
    <mergeCell ref="K121:K122"/>
    <mergeCell ref="L121:L122"/>
    <mergeCell ref="M121:M122"/>
    <mergeCell ref="D143:F143"/>
    <mergeCell ref="D144:F144"/>
    <mergeCell ref="D145:F145"/>
    <mergeCell ref="D146:F146"/>
    <mergeCell ref="D153:F153"/>
    <mergeCell ref="D154:F154"/>
    <mergeCell ref="D137:F137"/>
    <mergeCell ref="D138:F138"/>
    <mergeCell ref="D139:F139"/>
    <mergeCell ref="D140:F140"/>
    <mergeCell ref="D141:F141"/>
    <mergeCell ref="D142:F142"/>
    <mergeCell ref="D150:F150"/>
    <mergeCell ref="D149:F149"/>
    <mergeCell ref="D148:F148"/>
    <mergeCell ref="D147:F147"/>
    <mergeCell ref="D152:F152"/>
    <mergeCell ref="D151:F151"/>
    <mergeCell ref="Q155:Q156"/>
    <mergeCell ref="R155:R156"/>
    <mergeCell ref="S155:S156"/>
    <mergeCell ref="T155:T156"/>
    <mergeCell ref="C159:T160"/>
    <mergeCell ref="D161:F161"/>
    <mergeCell ref="K155:K156"/>
    <mergeCell ref="L155:L156"/>
    <mergeCell ref="M155:M156"/>
    <mergeCell ref="N155:N156"/>
    <mergeCell ref="O155:O156"/>
    <mergeCell ref="P155:P156"/>
    <mergeCell ref="C155:C156"/>
    <mergeCell ref="D155:F156"/>
    <mergeCell ref="G155:G156"/>
    <mergeCell ref="H155:H156"/>
    <mergeCell ref="I155:I156"/>
    <mergeCell ref="J155:J156"/>
    <mergeCell ref="D168:F168"/>
    <mergeCell ref="D169:F169"/>
    <mergeCell ref="D170:F170"/>
    <mergeCell ref="D171:F171"/>
    <mergeCell ref="D172:F172"/>
    <mergeCell ref="D173:F173"/>
    <mergeCell ref="D162:F162"/>
    <mergeCell ref="D163:F163"/>
    <mergeCell ref="D164:F164"/>
    <mergeCell ref="D165:F165"/>
    <mergeCell ref="D166:F166"/>
    <mergeCell ref="D167:F167"/>
    <mergeCell ref="D180:F180"/>
    <mergeCell ref="D181:F181"/>
    <mergeCell ref="D182:F182"/>
    <mergeCell ref="D183:F183"/>
    <mergeCell ref="D184:F184"/>
    <mergeCell ref="C185:C186"/>
    <mergeCell ref="D185:F186"/>
    <mergeCell ref="D174:F174"/>
    <mergeCell ref="D175:F175"/>
    <mergeCell ref="D176:F176"/>
    <mergeCell ref="D177:F177"/>
    <mergeCell ref="D178:F178"/>
    <mergeCell ref="D179:F179"/>
    <mergeCell ref="S185:S186"/>
    <mergeCell ref="T185:T186"/>
    <mergeCell ref="C189:T190"/>
    <mergeCell ref="D191:F191"/>
    <mergeCell ref="D192:F192"/>
    <mergeCell ref="D193:F193"/>
    <mergeCell ref="M185:M186"/>
    <mergeCell ref="N185:N186"/>
    <mergeCell ref="O185:O186"/>
    <mergeCell ref="P185:P186"/>
    <mergeCell ref="Q185:Q186"/>
    <mergeCell ref="R185:R186"/>
    <mergeCell ref="G185:G186"/>
    <mergeCell ref="H185:H186"/>
    <mergeCell ref="I185:I186"/>
    <mergeCell ref="J185:J186"/>
    <mergeCell ref="K185:K186"/>
    <mergeCell ref="L185:L186"/>
    <mergeCell ref="D200:F200"/>
    <mergeCell ref="D201:F201"/>
    <mergeCell ref="D202:F202"/>
    <mergeCell ref="D203:F203"/>
    <mergeCell ref="D204:F204"/>
    <mergeCell ref="D205:F205"/>
    <mergeCell ref="D194:F194"/>
    <mergeCell ref="D195:F195"/>
    <mergeCell ref="D196:F196"/>
    <mergeCell ref="D197:F197"/>
    <mergeCell ref="D198:F198"/>
    <mergeCell ref="D199:F199"/>
    <mergeCell ref="D212:F212"/>
    <mergeCell ref="D213:F213"/>
    <mergeCell ref="D214:F214"/>
    <mergeCell ref="C215:C216"/>
    <mergeCell ref="D215:F216"/>
    <mergeCell ref="G215:G216"/>
    <mergeCell ref="D206:F206"/>
    <mergeCell ref="D207:F207"/>
    <mergeCell ref="D208:F208"/>
    <mergeCell ref="D209:F209"/>
    <mergeCell ref="D210:F210"/>
    <mergeCell ref="D211:F211"/>
    <mergeCell ref="D225:F225"/>
    <mergeCell ref="D226:F226"/>
    <mergeCell ref="D227:F227"/>
    <mergeCell ref="D228:F228"/>
    <mergeCell ref="D229:F229"/>
    <mergeCell ref="D230:F230"/>
    <mergeCell ref="T215:T216"/>
    <mergeCell ref="C219:T220"/>
    <mergeCell ref="D221:F221"/>
    <mergeCell ref="D222:F222"/>
    <mergeCell ref="D223:F223"/>
    <mergeCell ref="D224:F224"/>
    <mergeCell ref="N215:N216"/>
    <mergeCell ref="O215:O216"/>
    <mergeCell ref="P215:P216"/>
    <mergeCell ref="Q215:Q216"/>
    <mergeCell ref="R215:R216"/>
    <mergeCell ref="S215:S216"/>
    <mergeCell ref="H215:H216"/>
    <mergeCell ref="I215:I216"/>
    <mergeCell ref="J215:J216"/>
    <mergeCell ref="K215:K216"/>
    <mergeCell ref="L215:L216"/>
    <mergeCell ref="M215:M216"/>
    <mergeCell ref="D237:F237"/>
    <mergeCell ref="D238:F238"/>
    <mergeCell ref="D239:F239"/>
    <mergeCell ref="D240:F240"/>
    <mergeCell ref="D241:F241"/>
    <mergeCell ref="D242:F242"/>
    <mergeCell ref="D231:F231"/>
    <mergeCell ref="D232:F232"/>
    <mergeCell ref="D233:F233"/>
    <mergeCell ref="D234:F234"/>
    <mergeCell ref="D235:F235"/>
    <mergeCell ref="D236:F236"/>
    <mergeCell ref="J253:J254"/>
    <mergeCell ref="K253:K254"/>
    <mergeCell ref="L253:L254"/>
    <mergeCell ref="D243:F243"/>
    <mergeCell ref="D244:F244"/>
    <mergeCell ref="D245:F245"/>
    <mergeCell ref="D246:F246"/>
    <mergeCell ref="D252:F252"/>
    <mergeCell ref="C253:C254"/>
    <mergeCell ref="D253:F254"/>
    <mergeCell ref="D250:F250"/>
    <mergeCell ref="D247:F247"/>
    <mergeCell ref="D251:F251"/>
    <mergeCell ref="D249:F249"/>
    <mergeCell ref="D248:F248"/>
    <mergeCell ref="D268:F268"/>
    <mergeCell ref="D269:F269"/>
    <mergeCell ref="D270:F270"/>
    <mergeCell ref="D271:F271"/>
    <mergeCell ref="D272:F272"/>
    <mergeCell ref="D273:F273"/>
    <mergeCell ref="D262:F262"/>
    <mergeCell ref="D263:F263"/>
    <mergeCell ref="D264:F264"/>
    <mergeCell ref="D265:F265"/>
    <mergeCell ref="D266:F266"/>
    <mergeCell ref="D267:F267"/>
    <mergeCell ref="D280:F280"/>
    <mergeCell ref="D281:F281"/>
    <mergeCell ref="D283:F283"/>
    <mergeCell ref="C284:C285"/>
    <mergeCell ref="D284:F285"/>
    <mergeCell ref="G284:G285"/>
    <mergeCell ref="D274:F274"/>
    <mergeCell ref="D275:F275"/>
    <mergeCell ref="D276:F276"/>
    <mergeCell ref="D277:F277"/>
    <mergeCell ref="D278:F278"/>
    <mergeCell ref="D279:F279"/>
    <mergeCell ref="D282:F282"/>
    <mergeCell ref="N284:N285"/>
    <mergeCell ref="O284:O285"/>
    <mergeCell ref="P284:P285"/>
    <mergeCell ref="Q284:Q285"/>
    <mergeCell ref="R284:R285"/>
    <mergeCell ref="S284:S285"/>
    <mergeCell ref="H284:H285"/>
    <mergeCell ref="I284:I285"/>
    <mergeCell ref="J284:J285"/>
    <mergeCell ref="K284:K285"/>
    <mergeCell ref="L284:L285"/>
    <mergeCell ref="M284:M285"/>
    <mergeCell ref="O7:O8"/>
    <mergeCell ref="O9:O10"/>
    <mergeCell ref="O11:O12"/>
    <mergeCell ref="O13:O14"/>
    <mergeCell ref="O15:O16"/>
    <mergeCell ref="O17:O18"/>
    <mergeCell ref="O19:O20"/>
    <mergeCell ref="O21:O22"/>
    <mergeCell ref="T284:T285"/>
    <mergeCell ref="S253:S254"/>
    <mergeCell ref="T253:T254"/>
    <mergeCell ref="C257:T258"/>
    <mergeCell ref="D259:F259"/>
    <mergeCell ref="D260:F260"/>
    <mergeCell ref="D261:F261"/>
    <mergeCell ref="M253:M254"/>
    <mergeCell ref="N253:N254"/>
    <mergeCell ref="O253:O254"/>
    <mergeCell ref="P253:P254"/>
    <mergeCell ref="Q253:Q254"/>
    <mergeCell ref="R253:R254"/>
    <mergeCell ref="G253:G254"/>
    <mergeCell ref="H253:H254"/>
    <mergeCell ref="I253:I2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B5F7-60A8-4C84-AE20-2837586ED723}">
  <dimension ref="C1:Y125"/>
  <sheetViews>
    <sheetView showGridLines="0" showRowColHeaders="0" zoomScale="90" zoomScaleNormal="90" workbookViewId="0">
      <selection activeCell="C14" sqref="C14:N14"/>
    </sheetView>
  </sheetViews>
  <sheetFormatPr baseColWidth="10" defaultColWidth="6.77734375" defaultRowHeight="14.4" x14ac:dyDescent="0.3"/>
  <cols>
    <col min="1" max="2" width="2.6640625" customWidth="1"/>
    <col min="3" max="3" width="3.77734375" customWidth="1"/>
    <col min="4" max="4" width="8.44140625" customWidth="1"/>
    <col min="5" max="6" width="8.33203125" customWidth="1"/>
    <col min="7" max="7" width="5.6640625" customWidth="1"/>
    <col min="8" max="14" width="6.77734375" customWidth="1"/>
    <col min="17" max="18" width="7.77734375" customWidth="1"/>
  </cols>
  <sheetData>
    <row r="1" spans="3:14" ht="15.6" x14ac:dyDescent="0.3">
      <c r="C1" s="382">
        <v>2026</v>
      </c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3:14" x14ac:dyDescent="0.3">
      <c r="C2" s="383" t="s">
        <v>0</v>
      </c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</row>
    <row r="3" spans="3:14" ht="15" thickBot="1" x14ac:dyDescent="0.35"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</row>
    <row r="4" spans="3:14" x14ac:dyDescent="0.3">
      <c r="C4" s="385" t="s">
        <v>153</v>
      </c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453"/>
    </row>
    <row r="5" spans="3:14" x14ac:dyDescent="0.3">
      <c r="C5" s="387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454"/>
    </row>
    <row r="6" spans="3:14" ht="21" x14ac:dyDescent="0.3">
      <c r="C6" s="389" t="s">
        <v>2</v>
      </c>
      <c r="D6" s="389"/>
      <c r="E6" s="389"/>
      <c r="F6" s="389"/>
      <c r="G6" s="168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</row>
    <row r="7" spans="3:14" ht="14.4" customHeight="1" x14ac:dyDescent="0.3">
      <c r="C7" s="376" t="s">
        <v>156</v>
      </c>
      <c r="D7" s="376"/>
      <c r="E7" s="376"/>
      <c r="F7" s="376"/>
      <c r="G7" s="377">
        <v>16</v>
      </c>
      <c r="H7" s="377">
        <v>10</v>
      </c>
      <c r="I7" s="377">
        <v>4</v>
      </c>
      <c r="J7" s="377">
        <v>2</v>
      </c>
      <c r="K7" s="379">
        <f t="shared" ref="K7" si="0">2*H7+J7</f>
        <v>22</v>
      </c>
      <c r="L7" s="452">
        <v>133</v>
      </c>
      <c r="M7" s="377">
        <v>88</v>
      </c>
      <c r="N7" s="377">
        <f t="shared" ref="N7" si="1">L7-M7</f>
        <v>45</v>
      </c>
    </row>
    <row r="8" spans="3:14" ht="14.4" customHeight="1" x14ac:dyDescent="0.3">
      <c r="C8" s="376"/>
      <c r="D8" s="376"/>
      <c r="E8" s="376"/>
      <c r="F8" s="376"/>
      <c r="G8" s="377"/>
      <c r="H8" s="377"/>
      <c r="I8" s="377"/>
      <c r="J8" s="377"/>
      <c r="K8" s="379"/>
      <c r="L8" s="452"/>
      <c r="M8" s="377"/>
      <c r="N8" s="377"/>
    </row>
    <row r="9" spans="3:14" ht="14.4" customHeight="1" x14ac:dyDescent="0.3">
      <c r="C9" s="380" t="s">
        <v>154</v>
      </c>
      <c r="D9" s="380"/>
      <c r="E9" s="380"/>
      <c r="F9" s="380"/>
      <c r="G9" s="381">
        <v>16</v>
      </c>
      <c r="H9" s="381">
        <v>8</v>
      </c>
      <c r="I9" s="381">
        <v>6</v>
      </c>
      <c r="J9" s="381">
        <v>2</v>
      </c>
      <c r="K9" s="379">
        <f>2*H9+J9</f>
        <v>18</v>
      </c>
      <c r="L9" s="451">
        <v>130</v>
      </c>
      <c r="M9" s="381">
        <v>116</v>
      </c>
      <c r="N9" s="381">
        <f>L9-M9</f>
        <v>14</v>
      </c>
    </row>
    <row r="10" spans="3:14" ht="14.4" customHeight="1" x14ac:dyDescent="0.3">
      <c r="C10" s="380"/>
      <c r="D10" s="380"/>
      <c r="E10" s="380"/>
      <c r="F10" s="380"/>
      <c r="G10" s="381"/>
      <c r="H10" s="381"/>
      <c r="I10" s="381"/>
      <c r="J10" s="381"/>
      <c r="K10" s="379"/>
      <c r="L10" s="451"/>
      <c r="M10" s="381"/>
      <c r="N10" s="381"/>
    </row>
    <row r="11" spans="3:14" x14ac:dyDescent="0.3">
      <c r="C11" s="376" t="s">
        <v>155</v>
      </c>
      <c r="D11" s="376"/>
      <c r="E11" s="376"/>
      <c r="F11" s="376"/>
      <c r="G11" s="377">
        <v>16</v>
      </c>
      <c r="H11" s="377">
        <v>2</v>
      </c>
      <c r="I11" s="377">
        <v>10</v>
      </c>
      <c r="J11" s="377">
        <v>4</v>
      </c>
      <c r="K11" s="379">
        <f>2*H11+J11</f>
        <v>8</v>
      </c>
      <c r="L11" s="452">
        <v>87</v>
      </c>
      <c r="M11" s="377">
        <v>146</v>
      </c>
      <c r="N11" s="377">
        <f>L11-M11</f>
        <v>-59</v>
      </c>
    </row>
    <row r="12" spans="3:14" x14ac:dyDescent="0.3">
      <c r="C12" s="376"/>
      <c r="D12" s="376"/>
      <c r="E12" s="376"/>
      <c r="F12" s="376"/>
      <c r="G12" s="377"/>
      <c r="H12" s="377"/>
      <c r="I12" s="377"/>
      <c r="J12" s="377"/>
      <c r="K12" s="379"/>
      <c r="L12" s="452"/>
      <c r="M12" s="377"/>
      <c r="N12" s="377"/>
    </row>
    <row r="13" spans="3:14" ht="18" x14ac:dyDescent="0.3">
      <c r="C13" s="169"/>
      <c r="D13" s="169"/>
      <c r="E13" s="169"/>
      <c r="F13" s="169"/>
      <c r="G13" s="170"/>
      <c r="H13" s="170"/>
      <c r="I13" s="170"/>
      <c r="J13" s="170"/>
      <c r="K13" s="175"/>
      <c r="L13" s="172"/>
      <c r="M13" s="170"/>
      <c r="N13" s="170"/>
    </row>
    <row r="14" spans="3:14" x14ac:dyDescent="0.3">
      <c r="C14" s="365" t="s">
        <v>220</v>
      </c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</row>
    <row r="16" spans="3:14" ht="15" thickBot="1" x14ac:dyDescent="0.35"/>
    <row r="17" spans="3:25" x14ac:dyDescent="0.3">
      <c r="C17" s="445" t="s">
        <v>154</v>
      </c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7"/>
    </row>
    <row r="18" spans="3:25" ht="15" thickBot="1" x14ac:dyDescent="0.35">
      <c r="C18" s="448"/>
      <c r="D18" s="449"/>
      <c r="E18" s="449"/>
      <c r="F18" s="449"/>
      <c r="G18" s="449"/>
      <c r="H18" s="449"/>
      <c r="I18" s="449"/>
      <c r="J18" s="449"/>
      <c r="K18" s="449"/>
      <c r="L18" s="449"/>
      <c r="M18" s="449"/>
      <c r="N18" s="449"/>
      <c r="O18" s="449"/>
      <c r="P18" s="449"/>
      <c r="Q18" s="449"/>
      <c r="R18" s="449"/>
      <c r="S18" s="449"/>
      <c r="T18" s="450"/>
    </row>
    <row r="19" spans="3:25" ht="18.600000000000001" thickBot="1" x14ac:dyDescent="0.35">
      <c r="C19" s="5" t="s">
        <v>16</v>
      </c>
      <c r="D19" s="190" t="s">
        <v>17</v>
      </c>
      <c r="E19" s="190"/>
      <c r="F19" s="190"/>
      <c r="G19" s="138" t="s">
        <v>18</v>
      </c>
      <c r="H19" s="6" t="s">
        <v>3</v>
      </c>
      <c r="I19" s="6" t="s">
        <v>19</v>
      </c>
      <c r="J19" s="6" t="s">
        <v>20</v>
      </c>
      <c r="K19" s="6" t="s">
        <v>21</v>
      </c>
      <c r="L19" s="6" t="s">
        <v>22</v>
      </c>
      <c r="M19" s="6" t="s">
        <v>23</v>
      </c>
      <c r="N19" s="6" t="s">
        <v>8</v>
      </c>
      <c r="O19" s="8" t="s">
        <v>9</v>
      </c>
      <c r="P19" s="9" t="s">
        <v>24</v>
      </c>
      <c r="Q19" s="10" t="s">
        <v>25</v>
      </c>
      <c r="R19" s="11" t="s">
        <v>26</v>
      </c>
      <c r="S19" s="12" t="s">
        <v>27</v>
      </c>
      <c r="T19" s="9" t="s">
        <v>28</v>
      </c>
    </row>
    <row r="20" spans="3:25" ht="15.6" x14ac:dyDescent="0.3">
      <c r="C20" s="42">
        <v>11</v>
      </c>
      <c r="D20" s="423" t="s">
        <v>181</v>
      </c>
      <c r="E20" s="424"/>
      <c r="F20" s="425"/>
      <c r="G20" s="48" t="s">
        <v>23</v>
      </c>
      <c r="H20" s="44">
        <v>12</v>
      </c>
      <c r="I20" s="44">
        <v>38</v>
      </c>
      <c r="J20" s="44">
        <v>19</v>
      </c>
      <c r="K20" s="44">
        <v>2</v>
      </c>
      <c r="L20" s="44">
        <v>3</v>
      </c>
      <c r="M20" s="44"/>
      <c r="N20" s="44">
        <v>4</v>
      </c>
      <c r="O20" s="84">
        <v>21</v>
      </c>
      <c r="P20" s="45"/>
      <c r="Q20" s="46">
        <f>J20/I20</f>
        <v>0.5</v>
      </c>
      <c r="R20" s="47">
        <f>((J20+K20)+(2*L20)+(3*M20))/I20</f>
        <v>0.71052631578947367</v>
      </c>
      <c r="S20" s="48">
        <v>4</v>
      </c>
      <c r="T20" s="49"/>
    </row>
    <row r="21" spans="3:25" ht="15.6" x14ac:dyDescent="0.3">
      <c r="C21" s="13">
        <v>59</v>
      </c>
      <c r="D21" s="219" t="s">
        <v>198</v>
      </c>
      <c r="E21" s="219"/>
      <c r="F21" s="219"/>
      <c r="G21" s="15" t="s">
        <v>21</v>
      </c>
      <c r="H21" s="15">
        <v>10</v>
      </c>
      <c r="I21" s="15">
        <v>31</v>
      </c>
      <c r="J21" s="15">
        <v>15</v>
      </c>
      <c r="K21" s="15">
        <v>1</v>
      </c>
      <c r="L21" s="15">
        <v>2</v>
      </c>
      <c r="M21" s="15"/>
      <c r="N21" s="15">
        <v>12</v>
      </c>
      <c r="O21" s="21">
        <v>8</v>
      </c>
      <c r="P21" s="16">
        <v>1</v>
      </c>
      <c r="Q21" s="17">
        <f t="shared" ref="Q21:Q39" si="2">J21/I21</f>
        <v>0.4838709677419355</v>
      </c>
      <c r="R21" s="18">
        <f t="shared" ref="R21:R50" si="3">((J21+K21)+(2*L21)+(3*M21))/I21</f>
        <v>0.64516129032258063</v>
      </c>
      <c r="S21" s="19">
        <v>1</v>
      </c>
      <c r="T21" s="20">
        <v>4</v>
      </c>
    </row>
    <row r="22" spans="3:25" ht="15.6" x14ac:dyDescent="0.3">
      <c r="C22" s="50">
        <v>96</v>
      </c>
      <c r="D22" s="220" t="s">
        <v>169</v>
      </c>
      <c r="E22" s="220"/>
      <c r="F22" s="220"/>
      <c r="G22" s="52" t="s">
        <v>41</v>
      </c>
      <c r="H22" s="52">
        <v>16</v>
      </c>
      <c r="I22" s="52">
        <v>51</v>
      </c>
      <c r="J22" s="52">
        <v>35</v>
      </c>
      <c r="K22" s="52">
        <v>9</v>
      </c>
      <c r="L22" s="52">
        <v>3</v>
      </c>
      <c r="M22" s="52"/>
      <c r="N22" s="52">
        <v>33</v>
      </c>
      <c r="O22" s="92">
        <v>21</v>
      </c>
      <c r="P22" s="53">
        <v>1</v>
      </c>
      <c r="Q22" s="54">
        <f t="shared" si="2"/>
        <v>0.68627450980392157</v>
      </c>
      <c r="R22" s="55">
        <f t="shared" si="3"/>
        <v>0.98039215686274506</v>
      </c>
      <c r="S22" s="56">
        <v>2</v>
      </c>
      <c r="T22" s="57">
        <v>2</v>
      </c>
      <c r="V22" s="149">
        <v>22</v>
      </c>
      <c r="W22" s="390" t="s">
        <v>157</v>
      </c>
      <c r="X22" s="390"/>
      <c r="Y22" s="390"/>
    </row>
    <row r="23" spans="3:25" ht="15.6" x14ac:dyDescent="0.3">
      <c r="C23" s="13">
        <v>8</v>
      </c>
      <c r="D23" s="219" t="s">
        <v>158</v>
      </c>
      <c r="E23" s="219"/>
      <c r="F23" s="219"/>
      <c r="G23" s="15"/>
      <c r="H23" s="15">
        <v>15</v>
      </c>
      <c r="I23" s="21">
        <v>46</v>
      </c>
      <c r="J23" s="21">
        <v>16</v>
      </c>
      <c r="K23" s="21">
        <v>1</v>
      </c>
      <c r="L23" s="21"/>
      <c r="M23" s="21"/>
      <c r="N23" s="21">
        <v>11</v>
      </c>
      <c r="O23" s="21">
        <v>7</v>
      </c>
      <c r="P23" s="22"/>
      <c r="Q23" s="17">
        <f t="shared" si="2"/>
        <v>0.34782608695652173</v>
      </c>
      <c r="R23" s="18">
        <f t="shared" si="3"/>
        <v>0.36956521739130432</v>
      </c>
      <c r="S23" s="19">
        <v>2</v>
      </c>
      <c r="T23" s="20">
        <v>1</v>
      </c>
      <c r="V23" s="149"/>
      <c r="W23" s="390" t="s">
        <v>158</v>
      </c>
      <c r="X23" s="390"/>
      <c r="Y23" s="390"/>
    </row>
    <row r="24" spans="3:25" ht="15.6" x14ac:dyDescent="0.3">
      <c r="C24" s="50">
        <v>2</v>
      </c>
      <c r="D24" s="220" t="s">
        <v>161</v>
      </c>
      <c r="E24" s="220"/>
      <c r="F24" s="220"/>
      <c r="G24" s="52" t="s">
        <v>47</v>
      </c>
      <c r="H24" s="52">
        <v>15</v>
      </c>
      <c r="I24" s="52">
        <v>44</v>
      </c>
      <c r="J24" s="52">
        <v>22</v>
      </c>
      <c r="K24" s="52">
        <v>1</v>
      </c>
      <c r="L24" s="52"/>
      <c r="M24" s="52"/>
      <c r="N24" s="52">
        <v>13</v>
      </c>
      <c r="O24" s="52">
        <v>5</v>
      </c>
      <c r="P24" s="53"/>
      <c r="Q24" s="54">
        <f t="shared" si="2"/>
        <v>0.5</v>
      </c>
      <c r="R24" s="55">
        <f t="shared" si="3"/>
        <v>0.52272727272727271</v>
      </c>
      <c r="S24" s="56">
        <v>3</v>
      </c>
      <c r="T24" s="57"/>
      <c r="V24" s="149">
        <v>6</v>
      </c>
      <c r="W24" s="390" t="s">
        <v>159</v>
      </c>
      <c r="X24" s="390"/>
      <c r="Y24" s="390"/>
    </row>
    <row r="25" spans="3:25" ht="15.6" x14ac:dyDescent="0.3">
      <c r="C25" s="13">
        <v>7</v>
      </c>
      <c r="D25" s="219" t="s">
        <v>162</v>
      </c>
      <c r="E25" s="219"/>
      <c r="F25" s="219"/>
      <c r="G25" s="15"/>
      <c r="H25" s="15">
        <v>14</v>
      </c>
      <c r="I25" s="15">
        <v>43</v>
      </c>
      <c r="J25" s="15">
        <v>13</v>
      </c>
      <c r="K25" s="15"/>
      <c r="L25" s="21">
        <v>1</v>
      </c>
      <c r="M25" s="21"/>
      <c r="N25" s="15">
        <v>13</v>
      </c>
      <c r="O25" s="15">
        <v>3</v>
      </c>
      <c r="P25" s="16"/>
      <c r="Q25" s="17">
        <f t="shared" si="2"/>
        <v>0.30232558139534882</v>
      </c>
      <c r="R25" s="18">
        <f t="shared" si="3"/>
        <v>0.34883720930232559</v>
      </c>
      <c r="S25" s="19">
        <v>1</v>
      </c>
      <c r="T25" s="20"/>
      <c r="V25" s="149"/>
      <c r="W25" s="390" t="s">
        <v>160</v>
      </c>
      <c r="X25" s="390"/>
      <c r="Y25" s="390"/>
    </row>
    <row r="26" spans="3:25" ht="15.6" x14ac:dyDescent="0.3">
      <c r="C26" s="50">
        <v>23</v>
      </c>
      <c r="D26" s="220" t="s">
        <v>199</v>
      </c>
      <c r="E26" s="220"/>
      <c r="F26" s="220"/>
      <c r="G26" s="52" t="s">
        <v>247</v>
      </c>
      <c r="H26" s="52">
        <v>8</v>
      </c>
      <c r="I26" s="52">
        <v>24</v>
      </c>
      <c r="J26" s="52">
        <v>3</v>
      </c>
      <c r="K26" s="52"/>
      <c r="L26" s="52"/>
      <c r="M26" s="52"/>
      <c r="N26" s="52">
        <v>5</v>
      </c>
      <c r="O26" s="52">
        <v>3</v>
      </c>
      <c r="P26" s="53"/>
      <c r="Q26" s="54">
        <f t="shared" si="2"/>
        <v>0.125</v>
      </c>
      <c r="R26" s="55">
        <f t="shared" si="3"/>
        <v>0.125</v>
      </c>
      <c r="S26" s="56">
        <v>1</v>
      </c>
      <c r="T26" s="57">
        <v>1</v>
      </c>
      <c r="V26" s="149"/>
      <c r="W26" s="390" t="s">
        <v>161</v>
      </c>
      <c r="X26" s="390"/>
      <c r="Y26" s="390"/>
    </row>
    <row r="27" spans="3:25" ht="15.6" x14ac:dyDescent="0.3">
      <c r="C27" s="23"/>
      <c r="D27" s="219" t="s">
        <v>200</v>
      </c>
      <c r="E27" s="219"/>
      <c r="F27" s="219"/>
      <c r="G27" s="15" t="s">
        <v>38</v>
      </c>
      <c r="H27" s="15">
        <v>13</v>
      </c>
      <c r="I27" s="15">
        <v>40</v>
      </c>
      <c r="J27" s="15">
        <v>11</v>
      </c>
      <c r="K27" s="15"/>
      <c r="L27" s="15"/>
      <c r="M27" s="15"/>
      <c r="N27" s="15">
        <v>2</v>
      </c>
      <c r="O27" s="15">
        <v>2</v>
      </c>
      <c r="P27" s="16"/>
      <c r="Q27" s="17">
        <f t="shared" si="2"/>
        <v>0.27500000000000002</v>
      </c>
      <c r="R27" s="18">
        <f t="shared" si="3"/>
        <v>0.27500000000000002</v>
      </c>
      <c r="S27" s="24"/>
      <c r="T27" s="20">
        <v>1</v>
      </c>
      <c r="V27" s="149">
        <v>7</v>
      </c>
      <c r="W27" s="390" t="s">
        <v>162</v>
      </c>
      <c r="X27" s="390"/>
      <c r="Y27" s="390"/>
    </row>
    <row r="28" spans="3:25" ht="15.6" x14ac:dyDescent="0.3">
      <c r="C28" s="50"/>
      <c r="D28" s="220" t="s">
        <v>180</v>
      </c>
      <c r="E28" s="220"/>
      <c r="F28" s="220"/>
      <c r="G28" s="52" t="s">
        <v>246</v>
      </c>
      <c r="H28" s="52">
        <v>15</v>
      </c>
      <c r="I28" s="52">
        <v>44</v>
      </c>
      <c r="J28" s="52">
        <v>11</v>
      </c>
      <c r="K28" s="52"/>
      <c r="L28" s="52"/>
      <c r="M28" s="52"/>
      <c r="N28" s="52">
        <v>2</v>
      </c>
      <c r="O28" s="52">
        <v>5</v>
      </c>
      <c r="P28" s="53"/>
      <c r="Q28" s="54">
        <f t="shared" si="2"/>
        <v>0.25</v>
      </c>
      <c r="R28" s="55">
        <f t="shared" si="3"/>
        <v>0.25</v>
      </c>
      <c r="S28" s="56"/>
      <c r="T28" s="57"/>
      <c r="V28" s="149"/>
      <c r="W28" s="390" t="s">
        <v>163</v>
      </c>
      <c r="X28" s="390"/>
      <c r="Y28" s="390"/>
    </row>
    <row r="29" spans="3:25" ht="15.6" x14ac:dyDescent="0.3">
      <c r="C29" s="23"/>
      <c r="D29" s="219" t="s">
        <v>167</v>
      </c>
      <c r="E29" s="219"/>
      <c r="F29" s="219"/>
      <c r="G29" s="15" t="s">
        <v>49</v>
      </c>
      <c r="H29" s="15">
        <v>7</v>
      </c>
      <c r="I29" s="15">
        <v>22</v>
      </c>
      <c r="J29" s="15">
        <v>4</v>
      </c>
      <c r="K29" s="15"/>
      <c r="L29" s="21"/>
      <c r="M29" s="21"/>
      <c r="N29" s="15">
        <v>2</v>
      </c>
      <c r="O29" s="15">
        <v>3</v>
      </c>
      <c r="P29" s="16"/>
      <c r="Q29" s="17">
        <f t="shared" si="2"/>
        <v>0.18181818181818182</v>
      </c>
      <c r="R29" s="18">
        <f t="shared" si="3"/>
        <v>0.18181818181818182</v>
      </c>
      <c r="S29" s="19"/>
      <c r="T29" s="20">
        <v>2</v>
      </c>
      <c r="V29" s="149"/>
      <c r="W29" s="390" t="s">
        <v>164</v>
      </c>
      <c r="X29" s="390"/>
      <c r="Y29" s="390"/>
    </row>
    <row r="30" spans="3:25" ht="15.6" x14ac:dyDescent="0.3">
      <c r="C30" s="50">
        <v>21</v>
      </c>
      <c r="D30" s="220" t="s">
        <v>171</v>
      </c>
      <c r="E30" s="220"/>
      <c r="F30" s="220"/>
      <c r="G30" s="52"/>
      <c r="H30" s="52">
        <v>13</v>
      </c>
      <c r="I30" s="52">
        <v>35</v>
      </c>
      <c r="J30" s="52">
        <v>13</v>
      </c>
      <c r="K30" s="52"/>
      <c r="L30" s="52"/>
      <c r="M30" s="52"/>
      <c r="N30" s="52">
        <v>3</v>
      </c>
      <c r="O30" s="52">
        <v>8</v>
      </c>
      <c r="P30" s="53">
        <v>1</v>
      </c>
      <c r="Q30" s="54">
        <f t="shared" si="2"/>
        <v>0.37142857142857144</v>
      </c>
      <c r="R30" s="55">
        <f t="shared" si="3"/>
        <v>0.37142857142857144</v>
      </c>
      <c r="S30" s="56">
        <v>2</v>
      </c>
      <c r="T30" s="57"/>
      <c r="V30" s="149">
        <v>23</v>
      </c>
      <c r="W30" s="390" t="s">
        <v>165</v>
      </c>
      <c r="X30" s="390"/>
      <c r="Y30" s="390"/>
    </row>
    <row r="31" spans="3:25" ht="15.6" x14ac:dyDescent="0.3">
      <c r="C31" s="13">
        <v>6</v>
      </c>
      <c r="D31" s="237" t="s">
        <v>159</v>
      </c>
      <c r="E31" s="237"/>
      <c r="F31" s="237"/>
      <c r="G31" s="21" t="s">
        <v>41</v>
      </c>
      <c r="H31" s="21">
        <v>5</v>
      </c>
      <c r="I31" s="21">
        <v>18</v>
      </c>
      <c r="J31" s="21">
        <v>9</v>
      </c>
      <c r="K31" s="21"/>
      <c r="L31" s="21"/>
      <c r="M31" s="21"/>
      <c r="N31" s="21">
        <v>6</v>
      </c>
      <c r="O31" s="21">
        <v>7</v>
      </c>
      <c r="P31" s="22"/>
      <c r="Q31" s="17">
        <f t="shared" si="2"/>
        <v>0.5</v>
      </c>
      <c r="R31" s="18">
        <f t="shared" si="3"/>
        <v>0.5</v>
      </c>
      <c r="S31" s="24"/>
      <c r="T31" s="26"/>
      <c r="V31" s="149"/>
      <c r="W31" s="390" t="s">
        <v>166</v>
      </c>
      <c r="X31" s="390"/>
      <c r="Y31" s="390"/>
    </row>
    <row r="32" spans="3:25" ht="15.6" x14ac:dyDescent="0.3">
      <c r="C32" s="50"/>
      <c r="D32" s="220" t="s">
        <v>225</v>
      </c>
      <c r="E32" s="220"/>
      <c r="F32" s="220"/>
      <c r="G32" s="52"/>
      <c r="H32" s="52">
        <v>2</v>
      </c>
      <c r="I32" s="52">
        <v>7</v>
      </c>
      <c r="J32" s="52">
        <v>5</v>
      </c>
      <c r="K32" s="52">
        <v>1</v>
      </c>
      <c r="L32" s="52"/>
      <c r="M32" s="52"/>
      <c r="N32" s="92">
        <v>2</v>
      </c>
      <c r="O32" s="92">
        <v>3</v>
      </c>
      <c r="P32" s="93"/>
      <c r="Q32" s="94">
        <f t="shared" si="2"/>
        <v>0.7142857142857143</v>
      </c>
      <c r="R32" s="55">
        <f t="shared" si="3"/>
        <v>0.8571428571428571</v>
      </c>
      <c r="S32" s="56"/>
      <c r="T32" s="57"/>
      <c r="V32" s="149"/>
      <c r="W32" s="390" t="s">
        <v>167</v>
      </c>
      <c r="X32" s="390"/>
      <c r="Y32" s="390"/>
    </row>
    <row r="33" spans="3:25" ht="15.6" x14ac:dyDescent="0.3">
      <c r="C33" s="23"/>
      <c r="D33" s="221" t="s">
        <v>164</v>
      </c>
      <c r="E33" s="221"/>
      <c r="F33" s="221"/>
      <c r="G33" s="15"/>
      <c r="H33" s="15">
        <v>9</v>
      </c>
      <c r="I33" s="15">
        <v>29</v>
      </c>
      <c r="J33" s="15">
        <v>15</v>
      </c>
      <c r="K33" s="15">
        <v>1</v>
      </c>
      <c r="L33" s="15"/>
      <c r="M33" s="21"/>
      <c r="N33" s="15">
        <v>7</v>
      </c>
      <c r="O33" s="15">
        <v>9</v>
      </c>
      <c r="P33" s="16"/>
      <c r="Q33" s="17">
        <f t="shared" si="2"/>
        <v>0.51724137931034486</v>
      </c>
      <c r="R33" s="18">
        <f t="shared" si="3"/>
        <v>0.55172413793103448</v>
      </c>
      <c r="S33" s="19">
        <v>1</v>
      </c>
      <c r="T33" s="20">
        <v>1</v>
      </c>
      <c r="V33" s="149"/>
      <c r="W33" s="390" t="s">
        <v>168</v>
      </c>
      <c r="X33" s="390"/>
      <c r="Y33" s="390"/>
    </row>
    <row r="34" spans="3:25" ht="15.6" x14ac:dyDescent="0.3">
      <c r="C34" s="50"/>
      <c r="D34" s="218" t="s">
        <v>243</v>
      </c>
      <c r="E34" s="218"/>
      <c r="F34" s="218"/>
      <c r="G34" s="52"/>
      <c r="H34" s="52">
        <v>3</v>
      </c>
      <c r="I34" s="52">
        <v>10</v>
      </c>
      <c r="J34" s="52">
        <v>4</v>
      </c>
      <c r="K34" s="52">
        <v>1</v>
      </c>
      <c r="L34" s="52">
        <v>1</v>
      </c>
      <c r="M34" s="52"/>
      <c r="N34" s="52">
        <v>1</v>
      </c>
      <c r="O34" s="52">
        <v>8</v>
      </c>
      <c r="P34" s="53"/>
      <c r="Q34" s="54">
        <f t="shared" si="2"/>
        <v>0.4</v>
      </c>
      <c r="R34" s="55">
        <f t="shared" si="3"/>
        <v>0.7</v>
      </c>
      <c r="S34" s="56">
        <v>1</v>
      </c>
      <c r="T34" s="57"/>
      <c r="V34" s="149">
        <v>96</v>
      </c>
      <c r="W34" s="390" t="s">
        <v>169</v>
      </c>
      <c r="X34" s="390"/>
      <c r="Y34" s="390"/>
    </row>
    <row r="35" spans="3:25" ht="15.6" x14ac:dyDescent="0.3">
      <c r="C35" s="23"/>
      <c r="D35" s="219" t="s">
        <v>157</v>
      </c>
      <c r="E35" s="219"/>
      <c r="F35" s="219"/>
      <c r="G35" s="15"/>
      <c r="H35" s="15">
        <v>8</v>
      </c>
      <c r="I35" s="15">
        <v>25</v>
      </c>
      <c r="J35" s="15">
        <v>12</v>
      </c>
      <c r="K35" s="15">
        <v>3</v>
      </c>
      <c r="L35" s="15"/>
      <c r="M35" s="15"/>
      <c r="N35" s="15">
        <v>9</v>
      </c>
      <c r="O35" s="15">
        <v>10</v>
      </c>
      <c r="P35" s="16">
        <v>1</v>
      </c>
      <c r="Q35" s="17">
        <f t="shared" si="2"/>
        <v>0.48</v>
      </c>
      <c r="R35" s="18">
        <f t="shared" si="3"/>
        <v>0.6</v>
      </c>
      <c r="S35" s="19">
        <v>1</v>
      </c>
      <c r="T35" s="20">
        <v>3</v>
      </c>
      <c r="V35" s="149">
        <v>13</v>
      </c>
      <c r="W35" s="390" t="s">
        <v>170</v>
      </c>
      <c r="X35" s="390"/>
      <c r="Y35" s="390"/>
    </row>
    <row r="36" spans="3:25" ht="15.6" x14ac:dyDescent="0.3">
      <c r="C36" s="50"/>
      <c r="D36" s="220" t="s">
        <v>244</v>
      </c>
      <c r="E36" s="220"/>
      <c r="F36" s="220"/>
      <c r="G36" s="52"/>
      <c r="H36" s="52">
        <v>1</v>
      </c>
      <c r="I36" s="52">
        <v>3</v>
      </c>
      <c r="J36" s="52">
        <v>2</v>
      </c>
      <c r="K36" s="52"/>
      <c r="L36" s="52"/>
      <c r="M36" s="52"/>
      <c r="N36" s="52">
        <v>1</v>
      </c>
      <c r="O36" s="52"/>
      <c r="P36" s="53">
        <v>1</v>
      </c>
      <c r="Q36" s="54">
        <f t="shared" si="2"/>
        <v>0.66666666666666663</v>
      </c>
      <c r="R36" s="55">
        <f t="shared" si="3"/>
        <v>0.66666666666666663</v>
      </c>
      <c r="S36" s="56"/>
      <c r="T36" s="57"/>
    </row>
    <row r="37" spans="3:25" ht="15.6" x14ac:dyDescent="0.3">
      <c r="C37" s="13"/>
      <c r="D37" s="219" t="s">
        <v>240</v>
      </c>
      <c r="E37" s="219"/>
      <c r="F37" s="219"/>
      <c r="G37" s="15" t="s">
        <v>246</v>
      </c>
      <c r="H37" s="15">
        <v>1</v>
      </c>
      <c r="I37" s="15">
        <v>3</v>
      </c>
      <c r="J37" s="15">
        <v>2</v>
      </c>
      <c r="K37" s="15"/>
      <c r="L37" s="15"/>
      <c r="M37" s="15"/>
      <c r="N37" s="15"/>
      <c r="O37" s="15">
        <v>1</v>
      </c>
      <c r="P37" s="16"/>
      <c r="Q37" s="17">
        <f t="shared" si="2"/>
        <v>0.66666666666666663</v>
      </c>
      <c r="R37" s="18">
        <f t="shared" si="3"/>
        <v>0.66666666666666663</v>
      </c>
      <c r="S37" s="19"/>
      <c r="T37" s="20"/>
    </row>
    <row r="38" spans="3:25" ht="15.6" x14ac:dyDescent="0.3">
      <c r="C38" s="50"/>
      <c r="D38" s="220" t="s">
        <v>245</v>
      </c>
      <c r="E38" s="220"/>
      <c r="F38" s="220"/>
      <c r="G38" s="52"/>
      <c r="H38" s="52">
        <v>2</v>
      </c>
      <c r="I38" s="52">
        <v>5</v>
      </c>
      <c r="J38" s="52">
        <v>2</v>
      </c>
      <c r="K38" s="52"/>
      <c r="L38" s="52"/>
      <c r="M38" s="52"/>
      <c r="N38" s="52"/>
      <c r="O38" s="52">
        <v>1</v>
      </c>
      <c r="P38" s="53"/>
      <c r="Q38" s="54">
        <f t="shared" si="2"/>
        <v>0.4</v>
      </c>
      <c r="R38" s="55">
        <f t="shared" si="3"/>
        <v>0.4</v>
      </c>
      <c r="S38" s="56"/>
      <c r="T38" s="57"/>
    </row>
    <row r="39" spans="3:25" ht="15.6" x14ac:dyDescent="0.3">
      <c r="C39" s="58">
        <v>16</v>
      </c>
      <c r="D39" s="236" t="s">
        <v>160</v>
      </c>
      <c r="E39" s="236"/>
      <c r="F39" s="236"/>
      <c r="G39" s="60" t="s">
        <v>42</v>
      </c>
      <c r="H39" s="60">
        <v>3</v>
      </c>
      <c r="I39" s="60">
        <v>10</v>
      </c>
      <c r="J39" s="60">
        <v>3</v>
      </c>
      <c r="K39" s="60"/>
      <c r="L39" s="60"/>
      <c r="M39" s="60"/>
      <c r="N39" s="60">
        <v>1</v>
      </c>
      <c r="O39" s="60">
        <v>1</v>
      </c>
      <c r="P39" s="61"/>
      <c r="Q39" s="17">
        <f t="shared" si="2"/>
        <v>0.3</v>
      </c>
      <c r="R39" s="18">
        <f t="shared" si="3"/>
        <v>0.3</v>
      </c>
      <c r="S39" s="62"/>
      <c r="T39" s="63"/>
    </row>
    <row r="40" spans="3:25" ht="15.6" x14ac:dyDescent="0.3">
      <c r="C40" s="50"/>
      <c r="D40" s="203" t="s">
        <v>255</v>
      </c>
      <c r="E40" s="204"/>
      <c r="F40" s="205"/>
      <c r="G40" s="52"/>
      <c r="H40" s="52">
        <v>4</v>
      </c>
      <c r="I40" s="52">
        <v>9</v>
      </c>
      <c r="J40" s="52">
        <v>5</v>
      </c>
      <c r="K40" s="52"/>
      <c r="L40" s="52"/>
      <c r="M40" s="52"/>
      <c r="N40" s="52">
        <v>2</v>
      </c>
      <c r="O40" s="52">
        <v>3</v>
      </c>
      <c r="P40" s="53"/>
      <c r="Q40" s="54">
        <f>J40/I40</f>
        <v>0.55555555555555558</v>
      </c>
      <c r="R40" s="55">
        <f t="shared" si="3"/>
        <v>0.55555555555555558</v>
      </c>
      <c r="S40" s="56">
        <v>1</v>
      </c>
      <c r="T40" s="57">
        <v>1</v>
      </c>
    </row>
    <row r="41" spans="3:25" ht="15.6" x14ac:dyDescent="0.3">
      <c r="C41" s="58"/>
      <c r="D41" s="206" t="s">
        <v>318</v>
      </c>
      <c r="E41" s="207"/>
      <c r="F41" s="208"/>
      <c r="G41" s="60"/>
      <c r="H41" s="60">
        <v>1</v>
      </c>
      <c r="I41" s="60">
        <v>3</v>
      </c>
      <c r="J41" s="60">
        <v>1</v>
      </c>
      <c r="K41" s="60">
        <v>1</v>
      </c>
      <c r="L41" s="60"/>
      <c r="M41" s="60"/>
      <c r="N41" s="60">
        <v>1</v>
      </c>
      <c r="O41" s="60">
        <v>1</v>
      </c>
      <c r="P41" s="61"/>
      <c r="Q41" s="17">
        <f>J41/I41</f>
        <v>0.33333333333333331</v>
      </c>
      <c r="R41" s="18">
        <f t="shared" si="3"/>
        <v>0.66666666666666663</v>
      </c>
      <c r="S41" s="62"/>
      <c r="T41" s="63"/>
    </row>
    <row r="42" spans="3:25" ht="15.6" x14ac:dyDescent="0.3">
      <c r="C42" s="50"/>
      <c r="D42" s="203"/>
      <c r="E42" s="204"/>
      <c r="F42" s="205"/>
      <c r="G42" s="52"/>
      <c r="H42" s="52"/>
      <c r="I42" s="52"/>
      <c r="J42" s="52"/>
      <c r="K42" s="52"/>
      <c r="L42" s="52"/>
      <c r="M42" s="52"/>
      <c r="N42" s="52"/>
      <c r="O42" s="52"/>
      <c r="P42" s="53"/>
      <c r="Q42" s="54" t="e">
        <f>J42/I42</f>
        <v>#DIV/0!</v>
      </c>
      <c r="R42" s="55" t="e">
        <f t="shared" si="3"/>
        <v>#DIV/0!</v>
      </c>
      <c r="S42" s="56"/>
      <c r="T42" s="57"/>
    </row>
    <row r="43" spans="3:25" ht="15.6" x14ac:dyDescent="0.3">
      <c r="C43" s="13"/>
      <c r="D43" s="233"/>
      <c r="E43" s="234"/>
      <c r="F43" s="235"/>
      <c r="G43" s="21"/>
      <c r="H43" s="21"/>
      <c r="I43" s="21"/>
      <c r="J43" s="21"/>
      <c r="K43" s="21"/>
      <c r="L43" s="21"/>
      <c r="M43" s="21"/>
      <c r="N43" s="21"/>
      <c r="O43" s="21"/>
      <c r="P43" s="135"/>
      <c r="Q43" s="17" t="e">
        <f>J43/I43</f>
        <v>#DIV/0!</v>
      </c>
      <c r="R43" s="18" t="e">
        <f t="shared" si="3"/>
        <v>#DIV/0!</v>
      </c>
      <c r="S43" s="24"/>
      <c r="T43" s="26"/>
    </row>
    <row r="44" spans="3:25" ht="15.6" x14ac:dyDescent="0.3">
      <c r="C44" s="64"/>
      <c r="D44" s="203"/>
      <c r="E44" s="204"/>
      <c r="F44" s="205"/>
      <c r="G44" s="28"/>
      <c r="H44" s="28"/>
      <c r="I44" s="28"/>
      <c r="J44" s="28"/>
      <c r="K44" s="28"/>
      <c r="L44" s="28"/>
      <c r="M44" s="28"/>
      <c r="N44" s="28"/>
      <c r="O44" s="28"/>
      <c r="P44" s="136"/>
      <c r="Q44" s="94" t="e">
        <f t="shared" ref="Q44:Q49" si="4">J44/I44</f>
        <v>#DIV/0!</v>
      </c>
      <c r="R44" s="95" t="e">
        <f t="shared" si="3"/>
        <v>#DIV/0!</v>
      </c>
      <c r="S44" s="32"/>
      <c r="T44" s="33"/>
    </row>
    <row r="45" spans="3:25" ht="15.6" x14ac:dyDescent="0.3">
      <c r="C45" s="137"/>
      <c r="D45" s="233"/>
      <c r="E45" s="234"/>
      <c r="F45" s="235"/>
      <c r="G45" s="71"/>
      <c r="H45" s="71"/>
      <c r="I45" s="71"/>
      <c r="J45" s="71"/>
      <c r="K45" s="71"/>
      <c r="L45" s="71"/>
      <c r="M45" s="71"/>
      <c r="N45" s="71"/>
      <c r="O45" s="71"/>
      <c r="P45" s="135"/>
      <c r="Q45" s="17" t="e">
        <f t="shared" si="4"/>
        <v>#DIV/0!</v>
      </c>
      <c r="R45" s="18" t="e">
        <f t="shared" si="3"/>
        <v>#DIV/0!</v>
      </c>
      <c r="S45" s="80"/>
      <c r="T45" s="81"/>
    </row>
    <row r="46" spans="3:25" ht="15.6" x14ac:dyDescent="0.3">
      <c r="C46" s="64"/>
      <c r="D46" s="203"/>
      <c r="E46" s="204"/>
      <c r="F46" s="205"/>
      <c r="G46" s="28"/>
      <c r="H46" s="28"/>
      <c r="I46" s="28"/>
      <c r="J46" s="28"/>
      <c r="K46" s="28"/>
      <c r="L46" s="28"/>
      <c r="M46" s="28"/>
      <c r="N46" s="28"/>
      <c r="O46" s="28"/>
      <c r="P46" s="57"/>
      <c r="Q46" s="94" t="e">
        <f t="shared" si="4"/>
        <v>#DIV/0!</v>
      </c>
      <c r="R46" s="95" t="e">
        <f t="shared" si="3"/>
        <v>#DIV/0!</v>
      </c>
      <c r="S46" s="32"/>
      <c r="T46" s="33"/>
    </row>
    <row r="47" spans="3:25" ht="15.6" x14ac:dyDescent="0.3">
      <c r="C47" s="137"/>
      <c r="D47" s="233"/>
      <c r="E47" s="234"/>
      <c r="F47" s="235"/>
      <c r="G47" s="71"/>
      <c r="H47" s="71"/>
      <c r="I47" s="71"/>
      <c r="J47" s="71"/>
      <c r="K47" s="71"/>
      <c r="L47" s="71"/>
      <c r="M47" s="71"/>
      <c r="N47" s="71"/>
      <c r="O47" s="71"/>
      <c r="P47" s="79"/>
      <c r="Q47" s="17" t="e">
        <f t="shared" si="4"/>
        <v>#DIV/0!</v>
      </c>
      <c r="R47" s="18" t="e">
        <f t="shared" si="3"/>
        <v>#DIV/0!</v>
      </c>
      <c r="S47" s="80"/>
      <c r="T47" s="81"/>
    </row>
    <row r="48" spans="3:25" ht="15.6" x14ac:dyDescent="0.3">
      <c r="C48" s="64"/>
      <c r="D48" s="203"/>
      <c r="E48" s="204"/>
      <c r="F48" s="205"/>
      <c r="G48" s="28"/>
      <c r="H48" s="28"/>
      <c r="I48" s="28"/>
      <c r="J48" s="28"/>
      <c r="K48" s="28"/>
      <c r="L48" s="28"/>
      <c r="M48" s="28"/>
      <c r="N48" s="28"/>
      <c r="O48" s="28"/>
      <c r="P48" s="57"/>
      <c r="Q48" s="94" t="e">
        <f t="shared" si="4"/>
        <v>#DIV/0!</v>
      </c>
      <c r="R48" s="95" t="e">
        <f t="shared" si="3"/>
        <v>#DIV/0!</v>
      </c>
      <c r="S48" s="32"/>
      <c r="T48" s="33"/>
    </row>
    <row r="49" spans="3:20" ht="16.2" thickBot="1" x14ac:dyDescent="0.35">
      <c r="C49" s="77"/>
      <c r="D49" s="442" t="s">
        <v>172</v>
      </c>
      <c r="E49" s="443"/>
      <c r="F49" s="444"/>
      <c r="G49" s="71"/>
      <c r="H49" s="71"/>
      <c r="I49" s="71"/>
      <c r="J49" s="71"/>
      <c r="K49" s="71"/>
      <c r="L49" s="71"/>
      <c r="M49" s="71"/>
      <c r="N49" s="71"/>
      <c r="O49" s="71"/>
      <c r="P49" s="79"/>
      <c r="Q49" s="17" t="e">
        <f t="shared" si="4"/>
        <v>#DIV/0!</v>
      </c>
      <c r="R49" s="18" t="e">
        <f t="shared" si="3"/>
        <v>#DIV/0!</v>
      </c>
      <c r="S49" s="80"/>
      <c r="T49" s="81"/>
    </row>
    <row r="50" spans="3:20" x14ac:dyDescent="0.3">
      <c r="C50" s="354"/>
      <c r="D50" s="436" t="s">
        <v>30</v>
      </c>
      <c r="E50" s="437"/>
      <c r="F50" s="437"/>
      <c r="G50" s="440"/>
      <c r="H50" s="428">
        <f t="shared" ref="H50:P50" si="5">SUM(H20:H49)</f>
        <v>177</v>
      </c>
      <c r="I50" s="428">
        <f t="shared" si="5"/>
        <v>540</v>
      </c>
      <c r="J50" s="428">
        <f t="shared" si="5"/>
        <v>222</v>
      </c>
      <c r="K50" s="428">
        <f t="shared" si="5"/>
        <v>21</v>
      </c>
      <c r="L50" s="428">
        <f t="shared" si="5"/>
        <v>10</v>
      </c>
      <c r="M50" s="428">
        <f t="shared" si="5"/>
        <v>0</v>
      </c>
      <c r="N50" s="428">
        <f t="shared" si="5"/>
        <v>130</v>
      </c>
      <c r="O50" s="428">
        <f t="shared" si="5"/>
        <v>130</v>
      </c>
      <c r="P50" s="428">
        <f t="shared" si="5"/>
        <v>5</v>
      </c>
      <c r="Q50" s="426">
        <f>J50/I50</f>
        <v>0.41111111111111109</v>
      </c>
      <c r="R50" s="426">
        <f t="shared" si="3"/>
        <v>0.48703703703703705</v>
      </c>
      <c r="S50" s="428">
        <f>SUM(S20:S49)</f>
        <v>20</v>
      </c>
      <c r="T50" s="399">
        <f>SUM(T20:T49)</f>
        <v>16</v>
      </c>
    </row>
    <row r="51" spans="3:20" ht="15" thickBot="1" x14ac:dyDescent="0.35">
      <c r="C51" s="248"/>
      <c r="D51" s="438"/>
      <c r="E51" s="439"/>
      <c r="F51" s="439"/>
      <c r="G51" s="441"/>
      <c r="H51" s="429"/>
      <c r="I51" s="429"/>
      <c r="J51" s="429"/>
      <c r="K51" s="429"/>
      <c r="L51" s="429"/>
      <c r="M51" s="429"/>
      <c r="N51" s="429"/>
      <c r="O51" s="429"/>
      <c r="P51" s="429"/>
      <c r="Q51" s="427"/>
      <c r="R51" s="427"/>
      <c r="S51" s="429"/>
      <c r="T51" s="400"/>
    </row>
    <row r="53" spans="3:20" ht="15" thickBot="1" x14ac:dyDescent="0.35"/>
    <row r="54" spans="3:20" x14ac:dyDescent="0.3">
      <c r="C54" s="430" t="s">
        <v>295</v>
      </c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31"/>
      <c r="R54" s="431"/>
      <c r="S54" s="431"/>
      <c r="T54" s="432"/>
    </row>
    <row r="55" spans="3:20" ht="15" thickBot="1" x14ac:dyDescent="0.35">
      <c r="C55" s="433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5"/>
    </row>
    <row r="56" spans="3:20" ht="18.600000000000001" thickBot="1" x14ac:dyDescent="0.35">
      <c r="C56" s="34" t="s">
        <v>16</v>
      </c>
      <c r="D56" s="345" t="s">
        <v>17</v>
      </c>
      <c r="E56" s="345"/>
      <c r="F56" s="345"/>
      <c r="G56" s="139" t="s">
        <v>18</v>
      </c>
      <c r="H56" s="35" t="s">
        <v>3</v>
      </c>
      <c r="I56" s="35" t="s">
        <v>19</v>
      </c>
      <c r="J56" s="35" t="s">
        <v>20</v>
      </c>
      <c r="K56" s="35" t="s">
        <v>21</v>
      </c>
      <c r="L56" s="35" t="s">
        <v>22</v>
      </c>
      <c r="M56" s="35" t="s">
        <v>23</v>
      </c>
      <c r="N56" s="35" t="s">
        <v>8</v>
      </c>
      <c r="O56" s="37" t="s">
        <v>9</v>
      </c>
      <c r="P56" s="38" t="s">
        <v>24</v>
      </c>
      <c r="Q56" s="39" t="s">
        <v>25</v>
      </c>
      <c r="R56" s="40" t="s">
        <v>26</v>
      </c>
      <c r="S56" s="41" t="s">
        <v>27</v>
      </c>
      <c r="T56" s="38" t="s">
        <v>28</v>
      </c>
    </row>
    <row r="57" spans="3:20" ht="15.6" x14ac:dyDescent="0.3">
      <c r="C57" s="42">
        <v>96</v>
      </c>
      <c r="D57" s="423" t="s">
        <v>193</v>
      </c>
      <c r="E57" s="424"/>
      <c r="F57" s="425"/>
      <c r="G57" s="48"/>
      <c r="H57" s="44">
        <v>14</v>
      </c>
      <c r="I57" s="44">
        <v>44</v>
      </c>
      <c r="J57" s="44">
        <v>20</v>
      </c>
      <c r="K57" s="44">
        <v>2</v>
      </c>
      <c r="L57" s="44"/>
      <c r="M57" s="44"/>
      <c r="N57" s="44">
        <v>3</v>
      </c>
      <c r="O57" s="44">
        <v>17</v>
      </c>
      <c r="P57" s="45"/>
      <c r="Q57" s="46">
        <f>J57/I57</f>
        <v>0.45454545454545453</v>
      </c>
      <c r="R57" s="47">
        <f>((J57+K57)+(2*L57)+(3*M57))/I57</f>
        <v>0.5</v>
      </c>
      <c r="S57" s="48">
        <v>4</v>
      </c>
      <c r="T57" s="49">
        <v>4</v>
      </c>
    </row>
    <row r="58" spans="3:20" ht="15.6" x14ac:dyDescent="0.3">
      <c r="C58" s="13">
        <v>25</v>
      </c>
      <c r="D58" s="219" t="s">
        <v>173</v>
      </c>
      <c r="E58" s="219"/>
      <c r="F58" s="219"/>
      <c r="G58" s="15"/>
      <c r="H58" s="15">
        <v>13</v>
      </c>
      <c r="I58" s="15">
        <v>45</v>
      </c>
      <c r="J58" s="15">
        <v>19</v>
      </c>
      <c r="K58" s="15">
        <v>1</v>
      </c>
      <c r="L58" s="15">
        <v>2</v>
      </c>
      <c r="M58" s="15"/>
      <c r="N58" s="15">
        <v>5</v>
      </c>
      <c r="O58" s="15">
        <v>15</v>
      </c>
      <c r="P58" s="16"/>
      <c r="Q58" s="17">
        <f t="shared" ref="Q58:Q76" si="6">J58/I58</f>
        <v>0.42222222222222222</v>
      </c>
      <c r="R58" s="18">
        <f t="shared" ref="R58:R82" si="7">((J58+K58)+(2*L58)+(3*M58))/I58</f>
        <v>0.53333333333333333</v>
      </c>
      <c r="S58" s="19">
        <v>1</v>
      </c>
      <c r="T58" s="20">
        <v>5</v>
      </c>
    </row>
    <row r="59" spans="3:20" ht="15.6" x14ac:dyDescent="0.3">
      <c r="C59" s="50">
        <v>3</v>
      </c>
      <c r="D59" s="220" t="s">
        <v>194</v>
      </c>
      <c r="E59" s="220"/>
      <c r="F59" s="220"/>
      <c r="G59" s="52"/>
      <c r="H59" s="52">
        <v>2</v>
      </c>
      <c r="I59" s="52">
        <v>7</v>
      </c>
      <c r="J59" s="52">
        <v>3</v>
      </c>
      <c r="K59" s="52">
        <v>2</v>
      </c>
      <c r="L59" s="52"/>
      <c r="M59" s="52"/>
      <c r="N59" s="52"/>
      <c r="O59" s="52">
        <v>3</v>
      </c>
      <c r="P59" s="53"/>
      <c r="Q59" s="54">
        <f t="shared" si="6"/>
        <v>0.42857142857142855</v>
      </c>
      <c r="R59" s="55">
        <f t="shared" si="7"/>
        <v>0.7142857142857143</v>
      </c>
      <c r="S59" s="56"/>
      <c r="T59" s="57"/>
    </row>
    <row r="60" spans="3:20" ht="15.6" x14ac:dyDescent="0.3">
      <c r="C60" s="13"/>
      <c r="D60" s="219" t="s">
        <v>177</v>
      </c>
      <c r="E60" s="219"/>
      <c r="F60" s="219"/>
      <c r="G60" s="15"/>
      <c r="H60" s="15">
        <v>11</v>
      </c>
      <c r="I60" s="21">
        <v>37</v>
      </c>
      <c r="J60" s="21">
        <v>14</v>
      </c>
      <c r="K60" s="21">
        <v>1</v>
      </c>
      <c r="L60" s="21"/>
      <c r="M60" s="21"/>
      <c r="N60" s="21">
        <v>9</v>
      </c>
      <c r="O60" s="21">
        <v>4</v>
      </c>
      <c r="P60" s="22"/>
      <c r="Q60" s="17">
        <f t="shared" si="6"/>
        <v>0.3783783783783784</v>
      </c>
      <c r="R60" s="18">
        <f t="shared" si="7"/>
        <v>0.40540540540540543</v>
      </c>
      <c r="S60" s="19"/>
      <c r="T60" s="20">
        <v>1</v>
      </c>
    </row>
    <row r="61" spans="3:20" ht="15.6" x14ac:dyDescent="0.3">
      <c r="C61" s="50"/>
      <c r="D61" s="220" t="s">
        <v>174</v>
      </c>
      <c r="E61" s="220"/>
      <c r="F61" s="220"/>
      <c r="G61" s="52"/>
      <c r="H61" s="52">
        <v>10</v>
      </c>
      <c r="I61" s="52">
        <v>31</v>
      </c>
      <c r="J61" s="52">
        <v>15</v>
      </c>
      <c r="K61" s="52">
        <v>1</v>
      </c>
      <c r="L61" s="52"/>
      <c r="M61" s="52"/>
      <c r="N61" s="52">
        <v>14</v>
      </c>
      <c r="O61" s="52">
        <v>3</v>
      </c>
      <c r="P61" s="53"/>
      <c r="Q61" s="54">
        <f t="shared" si="6"/>
        <v>0.4838709677419355</v>
      </c>
      <c r="R61" s="55">
        <f t="shared" si="7"/>
        <v>0.5161290322580645</v>
      </c>
      <c r="S61" s="56"/>
      <c r="T61" s="57">
        <v>2</v>
      </c>
    </row>
    <row r="62" spans="3:20" ht="15.6" x14ac:dyDescent="0.3">
      <c r="C62" s="13">
        <v>84</v>
      </c>
      <c r="D62" s="219" t="s">
        <v>179</v>
      </c>
      <c r="E62" s="219"/>
      <c r="F62" s="219"/>
      <c r="G62" s="15"/>
      <c r="H62" s="15">
        <v>11</v>
      </c>
      <c r="I62" s="15">
        <v>29</v>
      </c>
      <c r="J62" s="15">
        <v>10</v>
      </c>
      <c r="K62" s="15"/>
      <c r="L62" s="21"/>
      <c r="M62" s="21"/>
      <c r="N62" s="15">
        <v>6</v>
      </c>
      <c r="O62" s="15"/>
      <c r="P62" s="16"/>
      <c r="Q62" s="17">
        <f t="shared" si="6"/>
        <v>0.34482758620689657</v>
      </c>
      <c r="R62" s="18">
        <f t="shared" si="7"/>
        <v>0.34482758620689657</v>
      </c>
      <c r="S62" s="19"/>
      <c r="T62" s="20">
        <v>2</v>
      </c>
    </row>
    <row r="63" spans="3:20" ht="15.6" x14ac:dyDescent="0.3">
      <c r="C63" s="50">
        <v>23</v>
      </c>
      <c r="D63" s="220" t="s">
        <v>175</v>
      </c>
      <c r="E63" s="220"/>
      <c r="F63" s="220"/>
      <c r="G63" s="52"/>
      <c r="H63" s="52">
        <v>13</v>
      </c>
      <c r="I63" s="52">
        <v>37</v>
      </c>
      <c r="J63" s="52">
        <v>10</v>
      </c>
      <c r="K63" s="52"/>
      <c r="L63" s="52"/>
      <c r="M63" s="52"/>
      <c r="N63" s="52">
        <v>3</v>
      </c>
      <c r="O63" s="52">
        <v>3</v>
      </c>
      <c r="P63" s="53"/>
      <c r="Q63" s="54">
        <f t="shared" si="6"/>
        <v>0.27027027027027029</v>
      </c>
      <c r="R63" s="55">
        <f t="shared" si="7"/>
        <v>0.27027027027027029</v>
      </c>
      <c r="S63" s="56">
        <v>1</v>
      </c>
      <c r="T63" s="57">
        <v>1</v>
      </c>
    </row>
    <row r="64" spans="3:20" ht="15.6" x14ac:dyDescent="0.3">
      <c r="C64" s="23">
        <v>10</v>
      </c>
      <c r="D64" s="206" t="s">
        <v>176</v>
      </c>
      <c r="E64" s="207"/>
      <c r="F64" s="208"/>
      <c r="G64" s="15"/>
      <c r="H64" s="15">
        <v>15</v>
      </c>
      <c r="I64" s="15">
        <v>41</v>
      </c>
      <c r="J64" s="15">
        <v>7</v>
      </c>
      <c r="K64" s="15"/>
      <c r="L64" s="15"/>
      <c r="M64" s="15"/>
      <c r="N64" s="15">
        <v>5</v>
      </c>
      <c r="O64" s="15">
        <v>2</v>
      </c>
      <c r="P64" s="16"/>
      <c r="Q64" s="17">
        <f t="shared" si="6"/>
        <v>0.17073170731707318</v>
      </c>
      <c r="R64" s="18">
        <f t="shared" si="7"/>
        <v>0.17073170731707318</v>
      </c>
      <c r="S64" s="24">
        <v>1</v>
      </c>
      <c r="T64" s="20">
        <v>1</v>
      </c>
    </row>
    <row r="65" spans="3:20" ht="15.6" x14ac:dyDescent="0.3">
      <c r="C65" s="50"/>
      <c r="D65" s="220" t="s">
        <v>178</v>
      </c>
      <c r="E65" s="220"/>
      <c r="F65" s="220"/>
      <c r="G65" s="52"/>
      <c r="H65" s="52">
        <v>3</v>
      </c>
      <c r="I65" s="52">
        <v>8</v>
      </c>
      <c r="J65" s="52">
        <v>1</v>
      </c>
      <c r="K65" s="52"/>
      <c r="L65" s="52"/>
      <c r="M65" s="52"/>
      <c r="N65" s="52">
        <v>2</v>
      </c>
      <c r="O65" s="52"/>
      <c r="P65" s="53"/>
      <c r="Q65" s="54">
        <f t="shared" si="6"/>
        <v>0.125</v>
      </c>
      <c r="R65" s="55">
        <f t="shared" si="7"/>
        <v>0.125</v>
      </c>
      <c r="S65" s="56"/>
      <c r="T65" s="57">
        <v>1</v>
      </c>
    </row>
    <row r="66" spans="3:20" ht="15.6" x14ac:dyDescent="0.3">
      <c r="C66" s="23"/>
      <c r="D66" s="219" t="s">
        <v>195</v>
      </c>
      <c r="E66" s="219"/>
      <c r="F66" s="219"/>
      <c r="G66" s="15"/>
      <c r="H66" s="15">
        <v>11</v>
      </c>
      <c r="I66" s="15">
        <v>31</v>
      </c>
      <c r="J66" s="15">
        <v>10</v>
      </c>
      <c r="K66" s="15"/>
      <c r="L66" s="21"/>
      <c r="M66" s="21"/>
      <c r="N66" s="15">
        <v>9</v>
      </c>
      <c r="O66" s="15">
        <v>5</v>
      </c>
      <c r="P66" s="16">
        <v>1</v>
      </c>
      <c r="Q66" s="17">
        <f t="shared" si="6"/>
        <v>0.32258064516129031</v>
      </c>
      <c r="R66" s="18">
        <f t="shared" si="7"/>
        <v>0.32258064516129031</v>
      </c>
      <c r="S66" s="19"/>
      <c r="T66" s="20">
        <v>3</v>
      </c>
    </row>
    <row r="67" spans="3:20" ht="15.6" x14ac:dyDescent="0.3">
      <c r="C67" s="50"/>
      <c r="D67" s="220" t="s">
        <v>196</v>
      </c>
      <c r="E67" s="220"/>
      <c r="F67" s="220"/>
      <c r="G67" s="52"/>
      <c r="H67" s="52">
        <v>4</v>
      </c>
      <c r="I67" s="52">
        <v>11</v>
      </c>
      <c r="J67" s="52">
        <v>3</v>
      </c>
      <c r="K67" s="52">
        <v>1</v>
      </c>
      <c r="L67" s="52"/>
      <c r="M67" s="52"/>
      <c r="N67" s="52">
        <v>2</v>
      </c>
      <c r="O67" s="52"/>
      <c r="P67" s="53"/>
      <c r="Q67" s="54">
        <f t="shared" si="6"/>
        <v>0.27272727272727271</v>
      </c>
      <c r="R67" s="55">
        <f t="shared" si="7"/>
        <v>0.36363636363636365</v>
      </c>
      <c r="S67" s="56"/>
      <c r="T67" s="57"/>
    </row>
    <row r="68" spans="3:20" ht="15.6" x14ac:dyDescent="0.3">
      <c r="C68" s="13">
        <v>10</v>
      </c>
      <c r="D68" s="237" t="s">
        <v>197</v>
      </c>
      <c r="E68" s="237"/>
      <c r="F68" s="237"/>
      <c r="G68" s="21"/>
      <c r="H68" s="21">
        <v>11</v>
      </c>
      <c r="I68" s="21">
        <v>32</v>
      </c>
      <c r="J68" s="21">
        <v>12</v>
      </c>
      <c r="K68" s="21">
        <v>1</v>
      </c>
      <c r="L68" s="21">
        <v>1</v>
      </c>
      <c r="M68" s="21"/>
      <c r="N68" s="21">
        <v>10</v>
      </c>
      <c r="O68" s="21">
        <v>7</v>
      </c>
      <c r="P68" s="22">
        <v>1</v>
      </c>
      <c r="Q68" s="17">
        <f t="shared" si="6"/>
        <v>0.375</v>
      </c>
      <c r="R68" s="18">
        <f t="shared" si="7"/>
        <v>0.46875</v>
      </c>
      <c r="S68" s="24">
        <v>2</v>
      </c>
      <c r="T68" s="26"/>
    </row>
    <row r="69" spans="3:20" ht="15.6" x14ac:dyDescent="0.3">
      <c r="C69" s="50"/>
      <c r="D69" s="220" t="s">
        <v>226</v>
      </c>
      <c r="E69" s="220"/>
      <c r="F69" s="220"/>
      <c r="G69" s="52"/>
      <c r="H69" s="52">
        <v>5</v>
      </c>
      <c r="I69" s="52">
        <v>14</v>
      </c>
      <c r="J69" s="52">
        <v>5</v>
      </c>
      <c r="K69" s="52">
        <v>1</v>
      </c>
      <c r="L69" s="52"/>
      <c r="M69" s="52"/>
      <c r="N69" s="52">
        <v>2</v>
      </c>
      <c r="O69" s="52">
        <v>3</v>
      </c>
      <c r="P69" s="53"/>
      <c r="Q69" s="54">
        <f t="shared" si="6"/>
        <v>0.35714285714285715</v>
      </c>
      <c r="R69" s="55">
        <f t="shared" si="7"/>
        <v>0.42857142857142855</v>
      </c>
      <c r="S69" s="56"/>
      <c r="T69" s="57">
        <v>1</v>
      </c>
    </row>
    <row r="70" spans="3:20" ht="15.6" x14ac:dyDescent="0.3">
      <c r="C70" s="23"/>
      <c r="D70" s="221" t="s">
        <v>227</v>
      </c>
      <c r="E70" s="221"/>
      <c r="F70" s="221"/>
      <c r="G70" s="15"/>
      <c r="H70" s="15">
        <v>8</v>
      </c>
      <c r="I70" s="15">
        <v>23</v>
      </c>
      <c r="J70" s="15">
        <v>12</v>
      </c>
      <c r="K70" s="15"/>
      <c r="L70" s="15"/>
      <c r="M70" s="21"/>
      <c r="N70" s="15">
        <v>4</v>
      </c>
      <c r="O70" s="15">
        <v>4</v>
      </c>
      <c r="P70" s="16"/>
      <c r="Q70" s="17">
        <f t="shared" si="6"/>
        <v>0.52173913043478259</v>
      </c>
      <c r="R70" s="18">
        <f t="shared" si="7"/>
        <v>0.52173913043478259</v>
      </c>
      <c r="S70" s="19">
        <v>2</v>
      </c>
      <c r="T70" s="20">
        <v>3</v>
      </c>
    </row>
    <row r="71" spans="3:20" ht="15.6" x14ac:dyDescent="0.3">
      <c r="C71" s="50"/>
      <c r="D71" s="218" t="s">
        <v>228</v>
      </c>
      <c r="E71" s="218"/>
      <c r="F71" s="218"/>
      <c r="G71" s="52"/>
      <c r="H71" s="52">
        <v>8</v>
      </c>
      <c r="I71" s="52">
        <v>23</v>
      </c>
      <c r="J71" s="52">
        <v>9</v>
      </c>
      <c r="K71" s="52"/>
      <c r="L71" s="52"/>
      <c r="M71" s="52"/>
      <c r="N71" s="52">
        <v>2</v>
      </c>
      <c r="O71" s="52">
        <v>3</v>
      </c>
      <c r="P71" s="53"/>
      <c r="Q71" s="54">
        <f t="shared" si="6"/>
        <v>0.39130434782608697</v>
      </c>
      <c r="R71" s="55">
        <f t="shared" si="7"/>
        <v>0.39130434782608697</v>
      </c>
      <c r="S71" s="56">
        <v>1</v>
      </c>
      <c r="T71" s="57">
        <v>2</v>
      </c>
    </row>
    <row r="72" spans="3:20" ht="15.6" x14ac:dyDescent="0.3">
      <c r="C72" s="23"/>
      <c r="D72" s="219" t="s">
        <v>229</v>
      </c>
      <c r="E72" s="219"/>
      <c r="F72" s="219"/>
      <c r="G72" s="15"/>
      <c r="H72" s="15">
        <v>8</v>
      </c>
      <c r="I72" s="15">
        <v>20</v>
      </c>
      <c r="J72" s="15">
        <v>6</v>
      </c>
      <c r="K72" s="15">
        <v>1</v>
      </c>
      <c r="L72" s="15"/>
      <c r="M72" s="15"/>
      <c r="N72" s="15">
        <v>1</v>
      </c>
      <c r="O72" s="15">
        <v>2</v>
      </c>
      <c r="P72" s="16"/>
      <c r="Q72" s="17">
        <f t="shared" si="6"/>
        <v>0.3</v>
      </c>
      <c r="R72" s="18">
        <f t="shared" si="7"/>
        <v>0.35</v>
      </c>
      <c r="S72" s="19"/>
      <c r="T72" s="20"/>
    </row>
    <row r="73" spans="3:20" ht="15.6" x14ac:dyDescent="0.3">
      <c r="C73" s="50"/>
      <c r="D73" s="220" t="s">
        <v>230</v>
      </c>
      <c r="E73" s="220"/>
      <c r="F73" s="220"/>
      <c r="G73" s="52"/>
      <c r="H73" s="52">
        <v>1</v>
      </c>
      <c r="I73" s="52">
        <v>2</v>
      </c>
      <c r="J73" s="52"/>
      <c r="K73" s="52"/>
      <c r="L73" s="52"/>
      <c r="M73" s="52"/>
      <c r="N73" s="52"/>
      <c r="O73" s="52"/>
      <c r="P73" s="53"/>
      <c r="Q73" s="54">
        <f t="shared" si="6"/>
        <v>0</v>
      </c>
      <c r="R73" s="55">
        <f t="shared" si="7"/>
        <v>0</v>
      </c>
      <c r="S73" s="56"/>
      <c r="T73" s="57">
        <v>1</v>
      </c>
    </row>
    <row r="74" spans="3:20" ht="15.6" x14ac:dyDescent="0.3">
      <c r="C74" s="13"/>
      <c r="D74" s="219" t="s">
        <v>231</v>
      </c>
      <c r="E74" s="219"/>
      <c r="F74" s="219"/>
      <c r="G74" s="15"/>
      <c r="H74" s="15">
        <v>1</v>
      </c>
      <c r="I74" s="15">
        <v>2</v>
      </c>
      <c r="J74" s="15"/>
      <c r="K74" s="15"/>
      <c r="L74" s="15"/>
      <c r="M74" s="15"/>
      <c r="N74" s="15"/>
      <c r="O74" s="15"/>
      <c r="P74" s="16"/>
      <c r="Q74" s="17">
        <f t="shared" si="6"/>
        <v>0</v>
      </c>
      <c r="R74" s="18">
        <f t="shared" si="7"/>
        <v>0</v>
      </c>
      <c r="S74" s="19"/>
      <c r="T74" s="20"/>
    </row>
    <row r="75" spans="3:20" ht="15.6" x14ac:dyDescent="0.3">
      <c r="C75" s="50"/>
      <c r="D75" s="220" t="s">
        <v>241</v>
      </c>
      <c r="E75" s="220"/>
      <c r="F75" s="220"/>
      <c r="G75" s="52"/>
      <c r="H75" s="52">
        <v>6</v>
      </c>
      <c r="I75" s="52">
        <v>21</v>
      </c>
      <c r="J75" s="52">
        <v>13</v>
      </c>
      <c r="K75" s="52">
        <v>4</v>
      </c>
      <c r="L75" s="52"/>
      <c r="M75" s="52"/>
      <c r="N75" s="52">
        <v>8</v>
      </c>
      <c r="O75" s="52">
        <v>13</v>
      </c>
      <c r="P75" s="53"/>
      <c r="Q75" s="54">
        <f t="shared" si="6"/>
        <v>0.61904761904761907</v>
      </c>
      <c r="R75" s="55">
        <f t="shared" si="7"/>
        <v>0.80952380952380953</v>
      </c>
      <c r="S75" s="56"/>
      <c r="T75" s="57">
        <v>3</v>
      </c>
    </row>
    <row r="76" spans="3:20" ht="15.6" x14ac:dyDescent="0.3">
      <c r="C76" s="58">
        <v>55</v>
      </c>
      <c r="D76" s="236" t="s">
        <v>261</v>
      </c>
      <c r="E76" s="236"/>
      <c r="F76" s="236"/>
      <c r="G76" s="60"/>
      <c r="H76" s="60">
        <v>2</v>
      </c>
      <c r="I76" s="60">
        <v>4</v>
      </c>
      <c r="J76" s="60">
        <v>2</v>
      </c>
      <c r="K76" s="60"/>
      <c r="L76" s="60"/>
      <c r="M76" s="60"/>
      <c r="N76" s="60"/>
      <c r="O76" s="60"/>
      <c r="P76" s="61"/>
      <c r="Q76" s="17">
        <f t="shared" si="6"/>
        <v>0.5</v>
      </c>
      <c r="R76" s="18">
        <f t="shared" si="7"/>
        <v>0.5</v>
      </c>
      <c r="S76" s="62"/>
      <c r="T76" s="63">
        <v>2</v>
      </c>
    </row>
    <row r="77" spans="3:20" ht="15.6" x14ac:dyDescent="0.3">
      <c r="C77" s="50"/>
      <c r="D77" s="203" t="s">
        <v>299</v>
      </c>
      <c r="E77" s="204"/>
      <c r="F77" s="205"/>
      <c r="G77" s="52"/>
      <c r="H77" s="52">
        <v>1</v>
      </c>
      <c r="I77" s="52">
        <v>2</v>
      </c>
      <c r="J77" s="52"/>
      <c r="K77" s="52"/>
      <c r="L77" s="52"/>
      <c r="M77" s="52"/>
      <c r="N77" s="52"/>
      <c r="O77" s="52"/>
      <c r="P77" s="53"/>
      <c r="Q77" s="54">
        <f>J77/I77</f>
        <v>0</v>
      </c>
      <c r="R77" s="55">
        <f t="shared" si="7"/>
        <v>0</v>
      </c>
      <c r="S77" s="56"/>
      <c r="T77" s="57"/>
    </row>
    <row r="78" spans="3:20" ht="15.6" x14ac:dyDescent="0.3">
      <c r="C78" s="58"/>
      <c r="D78" s="206" t="s">
        <v>307</v>
      </c>
      <c r="E78" s="207"/>
      <c r="F78" s="208"/>
      <c r="G78" s="60"/>
      <c r="H78" s="60">
        <v>2</v>
      </c>
      <c r="I78" s="60">
        <v>7</v>
      </c>
      <c r="J78" s="60">
        <v>2</v>
      </c>
      <c r="K78" s="60"/>
      <c r="L78" s="60"/>
      <c r="M78" s="60"/>
      <c r="N78" s="60">
        <v>2</v>
      </c>
      <c r="O78" s="60">
        <v>1</v>
      </c>
      <c r="P78" s="61"/>
      <c r="Q78" s="17">
        <f>J78/I78</f>
        <v>0.2857142857142857</v>
      </c>
      <c r="R78" s="18">
        <f t="shared" si="7"/>
        <v>0.2857142857142857</v>
      </c>
      <c r="S78" s="62"/>
      <c r="T78" s="63"/>
    </row>
    <row r="79" spans="3:20" ht="15.6" x14ac:dyDescent="0.3">
      <c r="C79" s="50"/>
      <c r="D79" s="203" t="s">
        <v>309</v>
      </c>
      <c r="E79" s="204"/>
      <c r="F79" s="205"/>
      <c r="G79" s="52"/>
      <c r="H79" s="52">
        <v>2</v>
      </c>
      <c r="I79" s="52">
        <v>5</v>
      </c>
      <c r="J79" s="52">
        <v>1</v>
      </c>
      <c r="K79" s="52"/>
      <c r="L79" s="52"/>
      <c r="M79" s="52"/>
      <c r="N79" s="52"/>
      <c r="O79" s="52">
        <v>1</v>
      </c>
      <c r="P79" s="53"/>
      <c r="Q79" s="54">
        <f>J79/I79</f>
        <v>0.2</v>
      </c>
      <c r="R79" s="55">
        <f t="shared" si="7"/>
        <v>0.2</v>
      </c>
      <c r="S79" s="56">
        <v>1</v>
      </c>
      <c r="T79" s="57">
        <v>1</v>
      </c>
    </row>
    <row r="80" spans="3:20" ht="15.6" x14ac:dyDescent="0.3">
      <c r="C80" s="13"/>
      <c r="D80" s="233" t="s">
        <v>308</v>
      </c>
      <c r="E80" s="234"/>
      <c r="F80" s="235"/>
      <c r="G80" s="21"/>
      <c r="H80" s="21">
        <v>2</v>
      </c>
      <c r="I80" s="21">
        <v>5</v>
      </c>
      <c r="J80" s="21"/>
      <c r="K80" s="21"/>
      <c r="L80" s="21"/>
      <c r="M80" s="21"/>
      <c r="N80" s="21"/>
      <c r="O80" s="21">
        <v>1</v>
      </c>
      <c r="P80" s="135"/>
      <c r="Q80" s="54">
        <f>J80/I80</f>
        <v>0</v>
      </c>
      <c r="R80" s="18">
        <f t="shared" si="7"/>
        <v>0</v>
      </c>
      <c r="S80" s="24"/>
      <c r="T80" s="26">
        <v>1</v>
      </c>
    </row>
    <row r="81" spans="3:20" ht="16.2" thickBot="1" x14ac:dyDescent="0.35">
      <c r="C81" s="64"/>
      <c r="D81" s="209" t="s">
        <v>172</v>
      </c>
      <c r="E81" s="210"/>
      <c r="F81" s="211"/>
      <c r="G81" s="28"/>
      <c r="H81" s="28"/>
      <c r="I81" s="28"/>
      <c r="J81" s="28"/>
      <c r="K81" s="28"/>
      <c r="L81" s="28"/>
      <c r="M81" s="28"/>
      <c r="N81" s="28"/>
      <c r="O81" s="28"/>
      <c r="P81" s="29"/>
      <c r="Q81" s="30" t="e">
        <f t="shared" ref="Q81" si="8">J81/I81</f>
        <v>#DIV/0!</v>
      </c>
      <c r="R81" s="31" t="e">
        <f t="shared" si="7"/>
        <v>#DIV/0!</v>
      </c>
      <c r="S81" s="32"/>
      <c r="T81" s="33"/>
    </row>
    <row r="82" spans="3:20" x14ac:dyDescent="0.3">
      <c r="C82" s="417"/>
      <c r="D82" s="419" t="s">
        <v>30</v>
      </c>
      <c r="E82" s="419"/>
      <c r="F82" s="419"/>
      <c r="G82" s="421"/>
      <c r="H82" s="395">
        <f>SUM(H57:H81)</f>
        <v>164</v>
      </c>
      <c r="I82" s="395">
        <f t="shared" ref="I82:P82" si="9">SUM(I57:I81)</f>
        <v>481</v>
      </c>
      <c r="J82" s="395">
        <f t="shared" si="9"/>
        <v>174</v>
      </c>
      <c r="K82" s="395">
        <f t="shared" si="9"/>
        <v>15</v>
      </c>
      <c r="L82" s="395">
        <f t="shared" si="9"/>
        <v>3</v>
      </c>
      <c r="M82" s="395">
        <f t="shared" si="9"/>
        <v>0</v>
      </c>
      <c r="N82" s="395">
        <f t="shared" si="9"/>
        <v>87</v>
      </c>
      <c r="O82" s="395">
        <f t="shared" si="9"/>
        <v>87</v>
      </c>
      <c r="P82" s="395">
        <f t="shared" si="9"/>
        <v>2</v>
      </c>
      <c r="Q82" s="409">
        <f>J82/I82</f>
        <v>0.36174636174636177</v>
      </c>
      <c r="R82" s="409">
        <f t="shared" si="7"/>
        <v>0.40540540540540543</v>
      </c>
      <c r="S82" s="395">
        <f>SUM(S57:S81)</f>
        <v>13</v>
      </c>
      <c r="T82" s="397">
        <f>SUM(T57:T81)</f>
        <v>34</v>
      </c>
    </row>
    <row r="83" spans="3:20" ht="15" thickBot="1" x14ac:dyDescent="0.35">
      <c r="C83" s="418"/>
      <c r="D83" s="420"/>
      <c r="E83" s="420"/>
      <c r="F83" s="420"/>
      <c r="G83" s="422"/>
      <c r="H83" s="396"/>
      <c r="I83" s="396"/>
      <c r="J83" s="396"/>
      <c r="K83" s="396"/>
      <c r="L83" s="396"/>
      <c r="M83" s="396"/>
      <c r="N83" s="396"/>
      <c r="O83" s="396"/>
      <c r="P83" s="396"/>
      <c r="Q83" s="410"/>
      <c r="R83" s="410"/>
      <c r="S83" s="396"/>
      <c r="T83" s="398"/>
    </row>
    <row r="85" spans="3:20" ht="15" thickBot="1" x14ac:dyDescent="0.35"/>
    <row r="86" spans="3:20" x14ac:dyDescent="0.3">
      <c r="C86" s="411" t="s">
        <v>156</v>
      </c>
      <c r="D86" s="412"/>
      <c r="E86" s="412"/>
      <c r="F86" s="412"/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3"/>
    </row>
    <row r="87" spans="3:20" ht="15" thickBot="1" x14ac:dyDescent="0.35">
      <c r="C87" s="414"/>
      <c r="D87" s="415"/>
      <c r="E87" s="415"/>
      <c r="F87" s="415"/>
      <c r="G87" s="415"/>
      <c r="H87" s="415"/>
      <c r="I87" s="415"/>
      <c r="J87" s="415"/>
      <c r="K87" s="415"/>
      <c r="L87" s="415"/>
      <c r="M87" s="415"/>
      <c r="N87" s="415"/>
      <c r="O87" s="415"/>
      <c r="P87" s="415"/>
      <c r="Q87" s="415"/>
      <c r="R87" s="415"/>
      <c r="S87" s="415"/>
      <c r="T87" s="416"/>
    </row>
    <row r="88" spans="3:20" ht="18.600000000000001" thickBot="1" x14ac:dyDescent="0.35">
      <c r="C88" s="5" t="s">
        <v>16</v>
      </c>
      <c r="D88" s="190" t="s">
        <v>17</v>
      </c>
      <c r="E88" s="190"/>
      <c r="F88" s="190"/>
      <c r="G88" s="138" t="s">
        <v>18</v>
      </c>
      <c r="H88" s="6" t="s">
        <v>3</v>
      </c>
      <c r="I88" s="6" t="s">
        <v>19</v>
      </c>
      <c r="J88" s="6" t="s">
        <v>20</v>
      </c>
      <c r="K88" s="6" t="s">
        <v>21</v>
      </c>
      <c r="L88" s="6" t="s">
        <v>22</v>
      </c>
      <c r="M88" s="6" t="s">
        <v>23</v>
      </c>
      <c r="N88" s="6" t="s">
        <v>8</v>
      </c>
      <c r="O88" s="8" t="s">
        <v>9</v>
      </c>
      <c r="P88" s="9" t="s">
        <v>24</v>
      </c>
      <c r="Q88" s="10" t="s">
        <v>25</v>
      </c>
      <c r="R88" s="11" t="s">
        <v>26</v>
      </c>
      <c r="S88" s="12" t="s">
        <v>27</v>
      </c>
      <c r="T88" s="9" t="s">
        <v>28</v>
      </c>
    </row>
    <row r="89" spans="3:20" ht="15.6" x14ac:dyDescent="0.3">
      <c r="C89" s="65"/>
      <c r="D89" s="244" t="s">
        <v>184</v>
      </c>
      <c r="E89" s="245"/>
      <c r="F89" s="246"/>
      <c r="G89" s="69"/>
      <c r="H89" s="67">
        <v>12</v>
      </c>
      <c r="I89" s="67">
        <v>44</v>
      </c>
      <c r="J89" s="67">
        <v>19</v>
      </c>
      <c r="K89" s="67">
        <v>2</v>
      </c>
      <c r="L89" s="67">
        <v>1</v>
      </c>
      <c r="M89" s="67"/>
      <c r="N89" s="67">
        <v>8</v>
      </c>
      <c r="O89" s="67">
        <v>16</v>
      </c>
      <c r="P89" s="68"/>
      <c r="Q89" s="46">
        <f>J89/I89</f>
        <v>0.43181818181818182</v>
      </c>
      <c r="R89" s="47">
        <f>((J89+K89)+(2*L89)+(3*M89))/I89</f>
        <v>0.52272727272727271</v>
      </c>
      <c r="S89" s="69">
        <v>1</v>
      </c>
      <c r="T89" s="70">
        <v>1</v>
      </c>
    </row>
    <row r="90" spans="3:20" ht="15.6" x14ac:dyDescent="0.3">
      <c r="C90" s="13"/>
      <c r="D90" s="219" t="s">
        <v>188</v>
      </c>
      <c r="E90" s="219"/>
      <c r="F90" s="219"/>
      <c r="G90" s="15"/>
      <c r="H90" s="15">
        <v>5</v>
      </c>
      <c r="I90" s="15">
        <v>18</v>
      </c>
      <c r="J90" s="15">
        <v>5</v>
      </c>
      <c r="K90" s="15"/>
      <c r="L90" s="15"/>
      <c r="M90" s="15"/>
      <c r="N90" s="15">
        <v>1</v>
      </c>
      <c r="O90" s="15">
        <v>2</v>
      </c>
      <c r="P90" s="16">
        <v>1</v>
      </c>
      <c r="Q90" s="17">
        <f t="shared" ref="Q90:Q108" si="10">J90/I90</f>
        <v>0.27777777777777779</v>
      </c>
      <c r="R90" s="18">
        <f t="shared" ref="R90:R123" si="11">((J90+K90)+(2*L90)+(3*M90))/I90</f>
        <v>0.27777777777777779</v>
      </c>
      <c r="S90" s="19"/>
      <c r="T90" s="20"/>
    </row>
    <row r="91" spans="3:20" ht="15.6" x14ac:dyDescent="0.3">
      <c r="C91" s="50">
        <v>8</v>
      </c>
      <c r="D91" s="220" t="s">
        <v>183</v>
      </c>
      <c r="E91" s="220"/>
      <c r="F91" s="220"/>
      <c r="G91" s="52"/>
      <c r="H91" s="52">
        <v>9</v>
      </c>
      <c r="I91" s="52">
        <v>29</v>
      </c>
      <c r="J91" s="52">
        <v>8</v>
      </c>
      <c r="K91" s="52">
        <v>1</v>
      </c>
      <c r="L91" s="52"/>
      <c r="M91" s="92">
        <v>1</v>
      </c>
      <c r="N91" s="92">
        <v>8</v>
      </c>
      <c r="O91" s="92">
        <v>8</v>
      </c>
      <c r="P91" s="93"/>
      <c r="Q91" s="94">
        <f t="shared" si="10"/>
        <v>0.27586206896551724</v>
      </c>
      <c r="R91" s="55">
        <f t="shared" si="11"/>
        <v>0.41379310344827586</v>
      </c>
      <c r="S91" s="56">
        <v>1</v>
      </c>
      <c r="T91" s="57"/>
    </row>
    <row r="92" spans="3:20" ht="15.6" x14ac:dyDescent="0.3">
      <c r="C92" s="13"/>
      <c r="D92" s="219" t="s">
        <v>189</v>
      </c>
      <c r="E92" s="219"/>
      <c r="F92" s="219"/>
      <c r="G92" s="15"/>
      <c r="H92" s="15">
        <v>5</v>
      </c>
      <c r="I92" s="21">
        <v>16</v>
      </c>
      <c r="J92" s="21">
        <v>9</v>
      </c>
      <c r="K92" s="21">
        <v>2</v>
      </c>
      <c r="L92" s="21"/>
      <c r="M92" s="21"/>
      <c r="N92" s="21">
        <v>7</v>
      </c>
      <c r="O92" s="21">
        <v>4</v>
      </c>
      <c r="P92" s="22"/>
      <c r="Q92" s="17">
        <f t="shared" si="10"/>
        <v>0.5625</v>
      </c>
      <c r="R92" s="18">
        <f t="shared" si="11"/>
        <v>0.6875</v>
      </c>
      <c r="S92" s="19">
        <v>1</v>
      </c>
      <c r="T92" s="20">
        <v>5</v>
      </c>
    </row>
    <row r="93" spans="3:20" ht="15.6" x14ac:dyDescent="0.3">
      <c r="C93" s="50"/>
      <c r="D93" s="220" t="s">
        <v>190</v>
      </c>
      <c r="E93" s="220"/>
      <c r="F93" s="220"/>
      <c r="G93" s="52"/>
      <c r="H93" s="52">
        <v>8</v>
      </c>
      <c r="I93" s="52">
        <v>26</v>
      </c>
      <c r="J93" s="52">
        <v>12</v>
      </c>
      <c r="K93" s="52"/>
      <c r="L93" s="52"/>
      <c r="M93" s="52"/>
      <c r="N93" s="92">
        <v>6</v>
      </c>
      <c r="O93" s="92">
        <v>9</v>
      </c>
      <c r="P93" s="93">
        <v>1</v>
      </c>
      <c r="Q93" s="94">
        <f t="shared" si="10"/>
        <v>0.46153846153846156</v>
      </c>
      <c r="R93" s="55">
        <f t="shared" si="11"/>
        <v>0.46153846153846156</v>
      </c>
      <c r="S93" s="56"/>
      <c r="T93" s="57">
        <v>1</v>
      </c>
    </row>
    <row r="94" spans="3:20" ht="15.6" x14ac:dyDescent="0.3">
      <c r="C94" s="13">
        <v>6</v>
      </c>
      <c r="D94" s="219" t="s">
        <v>182</v>
      </c>
      <c r="E94" s="219"/>
      <c r="F94" s="219"/>
      <c r="G94" s="15"/>
      <c r="H94" s="15">
        <v>12</v>
      </c>
      <c r="I94" s="15">
        <v>43</v>
      </c>
      <c r="J94" s="15">
        <v>23</v>
      </c>
      <c r="K94" s="15">
        <v>2</v>
      </c>
      <c r="L94" s="21">
        <v>1</v>
      </c>
      <c r="M94" s="21"/>
      <c r="N94" s="15">
        <v>12</v>
      </c>
      <c r="O94" s="15">
        <v>13</v>
      </c>
      <c r="P94" s="16"/>
      <c r="Q94" s="17">
        <f t="shared" si="10"/>
        <v>0.53488372093023251</v>
      </c>
      <c r="R94" s="18">
        <f t="shared" si="11"/>
        <v>0.62790697674418605</v>
      </c>
      <c r="S94" s="19">
        <v>2</v>
      </c>
      <c r="T94" s="20">
        <v>5</v>
      </c>
    </row>
    <row r="95" spans="3:20" ht="15.6" x14ac:dyDescent="0.3">
      <c r="C95" s="50">
        <v>89</v>
      </c>
      <c r="D95" s="220" t="s">
        <v>192</v>
      </c>
      <c r="E95" s="220"/>
      <c r="F95" s="220"/>
      <c r="G95" s="52"/>
      <c r="H95" s="52">
        <v>13</v>
      </c>
      <c r="I95" s="52">
        <v>45</v>
      </c>
      <c r="J95" s="52">
        <v>23</v>
      </c>
      <c r="K95" s="52">
        <v>3</v>
      </c>
      <c r="L95" s="52"/>
      <c r="M95" s="52"/>
      <c r="N95" s="52">
        <v>14</v>
      </c>
      <c r="O95" s="52">
        <v>12</v>
      </c>
      <c r="P95" s="53"/>
      <c r="Q95" s="54">
        <f t="shared" si="10"/>
        <v>0.51111111111111107</v>
      </c>
      <c r="R95" s="55">
        <f t="shared" si="11"/>
        <v>0.57777777777777772</v>
      </c>
      <c r="S95" s="56"/>
      <c r="T95" s="57">
        <v>3</v>
      </c>
    </row>
    <row r="96" spans="3:20" ht="15.6" x14ac:dyDescent="0.3">
      <c r="C96" s="23">
        <v>9</v>
      </c>
      <c r="D96" s="219" t="s">
        <v>185</v>
      </c>
      <c r="E96" s="219"/>
      <c r="F96" s="219"/>
      <c r="G96" s="15"/>
      <c r="H96" s="15">
        <v>14</v>
      </c>
      <c r="I96" s="15">
        <v>41</v>
      </c>
      <c r="J96" s="15">
        <v>17</v>
      </c>
      <c r="K96" s="15"/>
      <c r="L96" s="15"/>
      <c r="M96" s="15"/>
      <c r="N96" s="15">
        <v>14</v>
      </c>
      <c r="O96" s="15">
        <v>7</v>
      </c>
      <c r="P96" s="16">
        <v>1</v>
      </c>
      <c r="Q96" s="17">
        <f t="shared" si="10"/>
        <v>0.41463414634146339</v>
      </c>
      <c r="R96" s="18">
        <f t="shared" si="11"/>
        <v>0.41463414634146339</v>
      </c>
      <c r="S96" s="24">
        <v>3</v>
      </c>
      <c r="T96" s="20">
        <v>5</v>
      </c>
    </row>
    <row r="97" spans="3:20" ht="15.6" x14ac:dyDescent="0.3">
      <c r="C97" s="50"/>
      <c r="D97" s="220" t="s">
        <v>186</v>
      </c>
      <c r="E97" s="220"/>
      <c r="F97" s="220"/>
      <c r="G97" s="52"/>
      <c r="H97" s="52">
        <v>13</v>
      </c>
      <c r="I97" s="52">
        <v>40</v>
      </c>
      <c r="J97" s="52">
        <v>14</v>
      </c>
      <c r="K97" s="52">
        <v>1</v>
      </c>
      <c r="L97" s="52"/>
      <c r="M97" s="52"/>
      <c r="N97" s="52">
        <v>8</v>
      </c>
      <c r="O97" s="52">
        <v>8</v>
      </c>
      <c r="P97" s="53"/>
      <c r="Q97" s="54">
        <f t="shared" si="10"/>
        <v>0.35</v>
      </c>
      <c r="R97" s="55">
        <f t="shared" si="11"/>
        <v>0.375</v>
      </c>
      <c r="S97" s="56">
        <v>1</v>
      </c>
      <c r="T97" s="57">
        <v>1</v>
      </c>
    </row>
    <row r="98" spans="3:20" ht="15.6" x14ac:dyDescent="0.3">
      <c r="C98" s="23">
        <v>26</v>
      </c>
      <c r="D98" s="219" t="s">
        <v>191</v>
      </c>
      <c r="E98" s="219"/>
      <c r="F98" s="219"/>
      <c r="G98" s="15"/>
      <c r="H98" s="15">
        <v>12</v>
      </c>
      <c r="I98" s="15">
        <v>37</v>
      </c>
      <c r="J98" s="15">
        <v>14</v>
      </c>
      <c r="K98" s="15"/>
      <c r="L98" s="21"/>
      <c r="M98" s="21"/>
      <c r="N98" s="15">
        <v>7</v>
      </c>
      <c r="O98" s="15">
        <v>5</v>
      </c>
      <c r="P98" s="16"/>
      <c r="Q98" s="17">
        <f t="shared" si="10"/>
        <v>0.3783783783783784</v>
      </c>
      <c r="R98" s="18">
        <f t="shared" si="11"/>
        <v>0.3783783783783784</v>
      </c>
      <c r="S98" s="19">
        <v>2</v>
      </c>
      <c r="T98" s="20"/>
    </row>
    <row r="99" spans="3:20" ht="15.6" x14ac:dyDescent="0.3">
      <c r="C99" s="50"/>
      <c r="D99" s="203" t="s">
        <v>187</v>
      </c>
      <c r="E99" s="204"/>
      <c r="F99" s="205"/>
      <c r="G99" s="52"/>
      <c r="H99" s="52">
        <v>1</v>
      </c>
      <c r="I99" s="52">
        <v>3</v>
      </c>
      <c r="J99" s="52">
        <v>2</v>
      </c>
      <c r="K99" s="52"/>
      <c r="L99" s="52"/>
      <c r="M99" s="52"/>
      <c r="N99" s="52">
        <v>2</v>
      </c>
      <c r="O99" s="52"/>
      <c r="P99" s="53"/>
      <c r="Q99" s="54">
        <f t="shared" si="10"/>
        <v>0.66666666666666663</v>
      </c>
      <c r="R99" s="55">
        <f t="shared" si="11"/>
        <v>0.66666666666666663</v>
      </c>
      <c r="S99" s="56"/>
      <c r="T99" s="57"/>
    </row>
    <row r="100" spans="3:20" ht="15.6" x14ac:dyDescent="0.3">
      <c r="C100" s="13"/>
      <c r="D100" s="237" t="s">
        <v>224</v>
      </c>
      <c r="E100" s="237"/>
      <c r="F100" s="237"/>
      <c r="G100" s="21"/>
      <c r="H100" s="21">
        <v>9</v>
      </c>
      <c r="I100" s="21">
        <v>31</v>
      </c>
      <c r="J100" s="21">
        <v>14</v>
      </c>
      <c r="K100" s="21">
        <v>3</v>
      </c>
      <c r="L100" s="21"/>
      <c r="M100" s="21"/>
      <c r="N100" s="21">
        <v>14</v>
      </c>
      <c r="O100" s="21">
        <v>6</v>
      </c>
      <c r="P100" s="22"/>
      <c r="Q100" s="17">
        <f t="shared" si="10"/>
        <v>0.45161290322580644</v>
      </c>
      <c r="R100" s="18">
        <f t="shared" si="11"/>
        <v>0.54838709677419351</v>
      </c>
      <c r="S100" s="24"/>
      <c r="T100" s="26">
        <v>1</v>
      </c>
    </row>
    <row r="101" spans="3:20" ht="15.6" x14ac:dyDescent="0.3">
      <c r="C101" s="50"/>
      <c r="D101" s="220" t="s">
        <v>237</v>
      </c>
      <c r="E101" s="220"/>
      <c r="F101" s="220"/>
      <c r="G101" s="52"/>
      <c r="H101" s="52">
        <v>5</v>
      </c>
      <c r="I101" s="52">
        <v>18</v>
      </c>
      <c r="J101" s="52">
        <v>5</v>
      </c>
      <c r="K101" s="52">
        <v>1</v>
      </c>
      <c r="L101" s="52"/>
      <c r="M101" s="52"/>
      <c r="N101" s="52">
        <v>2</v>
      </c>
      <c r="O101" s="52">
        <v>3</v>
      </c>
      <c r="P101" s="53"/>
      <c r="Q101" s="54">
        <f t="shared" si="10"/>
        <v>0.27777777777777779</v>
      </c>
      <c r="R101" s="55">
        <f t="shared" si="11"/>
        <v>0.33333333333333331</v>
      </c>
      <c r="S101" s="56"/>
      <c r="T101" s="57"/>
    </row>
    <row r="102" spans="3:20" ht="15.6" x14ac:dyDescent="0.3">
      <c r="C102" s="23"/>
      <c r="D102" s="221" t="s">
        <v>238</v>
      </c>
      <c r="E102" s="221"/>
      <c r="F102" s="221"/>
      <c r="G102" s="15"/>
      <c r="H102" s="15">
        <v>3</v>
      </c>
      <c r="I102" s="15">
        <v>10</v>
      </c>
      <c r="J102" s="15">
        <v>4</v>
      </c>
      <c r="K102" s="15"/>
      <c r="L102" s="15"/>
      <c r="M102" s="21"/>
      <c r="N102" s="15">
        <v>2</v>
      </c>
      <c r="O102" s="15"/>
      <c r="P102" s="16"/>
      <c r="Q102" s="17">
        <f t="shared" si="10"/>
        <v>0.4</v>
      </c>
      <c r="R102" s="18">
        <f t="shared" si="11"/>
        <v>0.4</v>
      </c>
      <c r="S102" s="19"/>
      <c r="T102" s="20"/>
    </row>
    <row r="103" spans="3:20" ht="15.6" x14ac:dyDescent="0.3">
      <c r="C103" s="50"/>
      <c r="D103" s="218" t="s">
        <v>239</v>
      </c>
      <c r="E103" s="218"/>
      <c r="F103" s="218"/>
      <c r="G103" s="52"/>
      <c r="H103" s="52">
        <v>3</v>
      </c>
      <c r="I103" s="52">
        <v>9</v>
      </c>
      <c r="J103" s="52">
        <v>3</v>
      </c>
      <c r="K103" s="52"/>
      <c r="L103" s="52"/>
      <c r="M103" s="52"/>
      <c r="N103" s="52">
        <v>1</v>
      </c>
      <c r="O103" s="52">
        <v>3</v>
      </c>
      <c r="P103" s="53"/>
      <c r="Q103" s="54">
        <f t="shared" si="10"/>
        <v>0.33333333333333331</v>
      </c>
      <c r="R103" s="55">
        <f t="shared" si="11"/>
        <v>0.33333333333333331</v>
      </c>
      <c r="S103" s="56"/>
      <c r="T103" s="57">
        <v>1</v>
      </c>
    </row>
    <row r="104" spans="3:20" ht="15.6" x14ac:dyDescent="0.3">
      <c r="C104" s="23">
        <v>47</v>
      </c>
      <c r="D104" s="219" t="s">
        <v>258</v>
      </c>
      <c r="E104" s="219"/>
      <c r="F104" s="219"/>
      <c r="G104" s="15"/>
      <c r="H104" s="15">
        <v>6</v>
      </c>
      <c r="I104" s="15">
        <v>23</v>
      </c>
      <c r="J104" s="15">
        <v>13</v>
      </c>
      <c r="K104" s="15">
        <v>1</v>
      </c>
      <c r="L104" s="15"/>
      <c r="M104" s="15"/>
      <c r="N104" s="15">
        <v>3</v>
      </c>
      <c r="O104" s="15">
        <v>6</v>
      </c>
      <c r="P104" s="16"/>
      <c r="Q104" s="17">
        <f t="shared" si="10"/>
        <v>0.56521739130434778</v>
      </c>
      <c r="R104" s="18">
        <f t="shared" si="11"/>
        <v>0.60869565217391308</v>
      </c>
      <c r="S104" s="19"/>
      <c r="T104" s="20">
        <v>3</v>
      </c>
    </row>
    <row r="105" spans="3:20" ht="15.6" x14ac:dyDescent="0.3">
      <c r="C105" s="50">
        <v>94</v>
      </c>
      <c r="D105" s="220" t="s">
        <v>240</v>
      </c>
      <c r="E105" s="220"/>
      <c r="F105" s="220"/>
      <c r="G105" s="52"/>
      <c r="H105" s="52">
        <v>5</v>
      </c>
      <c r="I105" s="52">
        <v>16</v>
      </c>
      <c r="J105" s="52">
        <v>8</v>
      </c>
      <c r="K105" s="52"/>
      <c r="L105" s="52"/>
      <c r="M105" s="52"/>
      <c r="N105" s="52">
        <v>2</v>
      </c>
      <c r="O105" s="52">
        <v>4</v>
      </c>
      <c r="P105" s="53"/>
      <c r="Q105" s="54">
        <f t="shared" si="10"/>
        <v>0.5</v>
      </c>
      <c r="R105" s="55">
        <f t="shared" si="11"/>
        <v>0.5</v>
      </c>
      <c r="S105" s="56"/>
      <c r="T105" s="57"/>
    </row>
    <row r="106" spans="3:20" ht="15.6" x14ac:dyDescent="0.3">
      <c r="C106" s="13"/>
      <c r="D106" s="219" t="s">
        <v>198</v>
      </c>
      <c r="E106" s="219"/>
      <c r="F106" s="219"/>
      <c r="G106" s="15"/>
      <c r="H106" s="15">
        <v>1</v>
      </c>
      <c r="I106" s="15">
        <v>3</v>
      </c>
      <c r="J106" s="15">
        <v>1</v>
      </c>
      <c r="K106" s="15"/>
      <c r="L106" s="15"/>
      <c r="M106" s="15"/>
      <c r="N106" s="15"/>
      <c r="O106" s="15">
        <v>1</v>
      </c>
      <c r="P106" s="16"/>
      <c r="Q106" s="17">
        <f t="shared" si="10"/>
        <v>0.33333333333333331</v>
      </c>
      <c r="R106" s="18">
        <f t="shared" si="11"/>
        <v>0.33333333333333331</v>
      </c>
      <c r="S106" s="19"/>
      <c r="T106" s="20"/>
    </row>
    <row r="107" spans="3:20" ht="15.6" x14ac:dyDescent="0.3">
      <c r="C107" s="50"/>
      <c r="D107" s="220" t="s">
        <v>248</v>
      </c>
      <c r="E107" s="220"/>
      <c r="F107" s="220"/>
      <c r="G107" s="52"/>
      <c r="H107" s="52">
        <v>1</v>
      </c>
      <c r="I107" s="52">
        <v>3</v>
      </c>
      <c r="J107" s="52"/>
      <c r="K107" s="52"/>
      <c r="L107" s="52"/>
      <c r="M107" s="52"/>
      <c r="N107" s="52"/>
      <c r="O107" s="52"/>
      <c r="P107" s="53"/>
      <c r="Q107" s="54">
        <f t="shared" si="10"/>
        <v>0</v>
      </c>
      <c r="R107" s="55">
        <f t="shared" si="11"/>
        <v>0</v>
      </c>
      <c r="S107" s="56"/>
      <c r="T107" s="57"/>
    </row>
    <row r="108" spans="3:20" ht="15.6" x14ac:dyDescent="0.3">
      <c r="C108" s="58">
        <v>67</v>
      </c>
      <c r="D108" s="236" t="s">
        <v>256</v>
      </c>
      <c r="E108" s="236"/>
      <c r="F108" s="236"/>
      <c r="G108" s="60"/>
      <c r="H108" s="60">
        <v>4</v>
      </c>
      <c r="I108" s="60">
        <v>14</v>
      </c>
      <c r="J108" s="60">
        <v>8</v>
      </c>
      <c r="K108" s="60">
        <v>1</v>
      </c>
      <c r="L108" s="60">
        <v>2</v>
      </c>
      <c r="M108" s="60">
        <v>1</v>
      </c>
      <c r="N108" s="60">
        <v>5</v>
      </c>
      <c r="O108" s="60">
        <v>8</v>
      </c>
      <c r="P108" s="61"/>
      <c r="Q108" s="17">
        <f t="shared" si="10"/>
        <v>0.5714285714285714</v>
      </c>
      <c r="R108" s="18">
        <f t="shared" si="11"/>
        <v>1.1428571428571428</v>
      </c>
      <c r="S108" s="62"/>
      <c r="T108" s="63"/>
    </row>
    <row r="109" spans="3:20" ht="15.6" x14ac:dyDescent="0.3">
      <c r="C109" s="50"/>
      <c r="D109" s="203" t="s">
        <v>257</v>
      </c>
      <c r="E109" s="204"/>
      <c r="F109" s="205"/>
      <c r="G109" s="52"/>
      <c r="H109" s="52">
        <v>2</v>
      </c>
      <c r="I109" s="52">
        <v>6</v>
      </c>
      <c r="J109" s="52">
        <v>4</v>
      </c>
      <c r="K109" s="52"/>
      <c r="L109" s="52"/>
      <c r="M109" s="52"/>
      <c r="N109" s="52">
        <v>2</v>
      </c>
      <c r="O109" s="52">
        <v>3</v>
      </c>
      <c r="P109" s="53"/>
      <c r="Q109" s="54">
        <f>J109/I109</f>
        <v>0.66666666666666663</v>
      </c>
      <c r="R109" s="55">
        <f t="shared" si="11"/>
        <v>0.66666666666666663</v>
      </c>
      <c r="S109" s="56"/>
      <c r="T109" s="57"/>
    </row>
    <row r="110" spans="3:20" ht="15.6" x14ac:dyDescent="0.3">
      <c r="C110" s="58"/>
      <c r="D110" s="206" t="s">
        <v>259</v>
      </c>
      <c r="E110" s="207"/>
      <c r="F110" s="208"/>
      <c r="G110" s="60"/>
      <c r="H110" s="60">
        <v>2</v>
      </c>
      <c r="I110" s="60">
        <v>5</v>
      </c>
      <c r="J110" s="60">
        <v>2</v>
      </c>
      <c r="K110" s="60"/>
      <c r="L110" s="60"/>
      <c r="M110" s="60"/>
      <c r="N110" s="60">
        <v>2</v>
      </c>
      <c r="O110" s="60"/>
      <c r="P110" s="61"/>
      <c r="Q110" s="17">
        <f>J110/I110</f>
        <v>0.4</v>
      </c>
      <c r="R110" s="18">
        <f t="shared" si="11"/>
        <v>0.4</v>
      </c>
      <c r="S110" s="62"/>
      <c r="T110" s="63"/>
    </row>
    <row r="111" spans="3:20" ht="15.6" x14ac:dyDescent="0.3">
      <c r="C111" s="50"/>
      <c r="D111" s="203" t="s">
        <v>260</v>
      </c>
      <c r="E111" s="204"/>
      <c r="F111" s="205"/>
      <c r="G111" s="52"/>
      <c r="H111" s="52">
        <v>3</v>
      </c>
      <c r="I111" s="52">
        <v>7</v>
      </c>
      <c r="J111" s="52">
        <v>2</v>
      </c>
      <c r="K111" s="52">
        <v>1</v>
      </c>
      <c r="L111" s="52"/>
      <c r="M111" s="52"/>
      <c r="N111" s="52">
        <v>1</v>
      </c>
      <c r="O111" s="52">
        <v>1</v>
      </c>
      <c r="P111" s="53"/>
      <c r="Q111" s="54">
        <f>J111/I111</f>
        <v>0.2857142857142857</v>
      </c>
      <c r="R111" s="55">
        <f t="shared" si="11"/>
        <v>0.42857142857142855</v>
      </c>
      <c r="S111" s="56">
        <v>1</v>
      </c>
      <c r="T111" s="57"/>
    </row>
    <row r="112" spans="3:20" ht="15.6" x14ac:dyDescent="0.3">
      <c r="C112" s="13"/>
      <c r="D112" s="233" t="s">
        <v>296</v>
      </c>
      <c r="E112" s="234"/>
      <c r="F112" s="235"/>
      <c r="G112" s="21"/>
      <c r="H112" s="21">
        <v>1</v>
      </c>
      <c r="I112" s="21">
        <v>4</v>
      </c>
      <c r="J112" s="21"/>
      <c r="K112" s="21"/>
      <c r="L112" s="21"/>
      <c r="M112" s="21"/>
      <c r="N112" s="21"/>
      <c r="O112" s="21">
        <v>1</v>
      </c>
      <c r="P112" s="22"/>
      <c r="Q112" s="17">
        <f t="shared" ref="Q112:Q116" si="12">J112/I112</f>
        <v>0</v>
      </c>
      <c r="R112" s="18">
        <f t="shared" si="11"/>
        <v>0</v>
      </c>
      <c r="S112" s="24"/>
      <c r="T112" s="26">
        <v>1</v>
      </c>
    </row>
    <row r="113" spans="3:20" ht="15.6" x14ac:dyDescent="0.3">
      <c r="C113" s="50"/>
      <c r="D113" s="203" t="s">
        <v>297</v>
      </c>
      <c r="E113" s="204"/>
      <c r="F113" s="205"/>
      <c r="G113" s="52"/>
      <c r="H113" s="52">
        <v>1</v>
      </c>
      <c r="I113" s="52">
        <v>3</v>
      </c>
      <c r="J113" s="52">
        <v>2</v>
      </c>
      <c r="K113" s="52"/>
      <c r="L113" s="52"/>
      <c r="M113" s="52"/>
      <c r="N113" s="52"/>
      <c r="O113" s="52">
        <v>1</v>
      </c>
      <c r="P113" s="53"/>
      <c r="Q113" s="54">
        <f t="shared" si="12"/>
        <v>0.66666666666666663</v>
      </c>
      <c r="R113" s="55">
        <f t="shared" si="11"/>
        <v>0.66666666666666663</v>
      </c>
      <c r="S113" s="56"/>
      <c r="T113" s="57"/>
    </row>
    <row r="114" spans="3:20" ht="15.6" x14ac:dyDescent="0.3">
      <c r="C114" s="13"/>
      <c r="D114" s="233" t="s">
        <v>255</v>
      </c>
      <c r="E114" s="234"/>
      <c r="F114" s="235"/>
      <c r="G114" s="21"/>
      <c r="H114" s="21">
        <v>1</v>
      </c>
      <c r="I114" s="21">
        <v>4</v>
      </c>
      <c r="J114" s="21">
        <v>1</v>
      </c>
      <c r="K114" s="21"/>
      <c r="L114" s="21"/>
      <c r="M114" s="21"/>
      <c r="N114" s="21">
        <v>1</v>
      </c>
      <c r="O114" s="21">
        <v>1</v>
      </c>
      <c r="P114" s="22"/>
      <c r="Q114" s="17">
        <f t="shared" si="12"/>
        <v>0.25</v>
      </c>
      <c r="R114" s="18">
        <f t="shared" si="11"/>
        <v>0.25</v>
      </c>
      <c r="S114" s="24"/>
      <c r="T114" s="26">
        <v>2</v>
      </c>
    </row>
    <row r="115" spans="3:20" ht="15.6" x14ac:dyDescent="0.3">
      <c r="C115" s="50"/>
      <c r="D115" s="203" t="s">
        <v>301</v>
      </c>
      <c r="E115" s="204"/>
      <c r="F115" s="205"/>
      <c r="G115" s="52"/>
      <c r="H115" s="52">
        <v>1</v>
      </c>
      <c r="I115" s="52">
        <v>2</v>
      </c>
      <c r="J115" s="52">
        <v>2</v>
      </c>
      <c r="K115" s="52">
        <v>1</v>
      </c>
      <c r="L115" s="52"/>
      <c r="M115" s="52"/>
      <c r="N115" s="52">
        <v>2</v>
      </c>
      <c r="O115" s="52">
        <v>1</v>
      </c>
      <c r="P115" s="53">
        <v>1</v>
      </c>
      <c r="Q115" s="54">
        <f t="shared" si="12"/>
        <v>1</v>
      </c>
      <c r="R115" s="55">
        <f t="shared" si="11"/>
        <v>1.5</v>
      </c>
      <c r="S115" s="56"/>
      <c r="T115" s="57"/>
    </row>
    <row r="116" spans="3:20" ht="15.6" x14ac:dyDescent="0.3">
      <c r="C116" s="13"/>
      <c r="D116" s="233" t="s">
        <v>305</v>
      </c>
      <c r="E116" s="234"/>
      <c r="F116" s="235"/>
      <c r="G116" s="21"/>
      <c r="H116" s="21">
        <v>1</v>
      </c>
      <c r="I116" s="21">
        <v>3</v>
      </c>
      <c r="J116" s="21">
        <v>1</v>
      </c>
      <c r="K116" s="21"/>
      <c r="L116" s="21"/>
      <c r="M116" s="21"/>
      <c r="N116" s="21"/>
      <c r="O116" s="21"/>
      <c r="P116" s="22"/>
      <c r="Q116" s="17">
        <f t="shared" si="12"/>
        <v>0.33333333333333331</v>
      </c>
      <c r="R116" s="18">
        <f t="shared" si="11"/>
        <v>0.33333333333333331</v>
      </c>
      <c r="S116" s="24"/>
      <c r="T116" s="26"/>
    </row>
    <row r="117" spans="3:20" ht="15.6" x14ac:dyDescent="0.3">
      <c r="C117" s="50"/>
      <c r="D117" s="203" t="s">
        <v>231</v>
      </c>
      <c r="E117" s="204"/>
      <c r="F117" s="205"/>
      <c r="G117" s="52"/>
      <c r="H117" s="52">
        <v>1</v>
      </c>
      <c r="I117" s="52">
        <v>2</v>
      </c>
      <c r="J117" s="52">
        <v>1</v>
      </c>
      <c r="K117" s="52"/>
      <c r="L117" s="52"/>
      <c r="M117" s="52"/>
      <c r="N117" s="52">
        <v>1</v>
      </c>
      <c r="O117" s="52"/>
      <c r="P117" s="53"/>
      <c r="Q117" s="54">
        <f>J117/I117</f>
        <v>0.5</v>
      </c>
      <c r="R117" s="55">
        <f t="shared" si="11"/>
        <v>0.5</v>
      </c>
      <c r="S117" s="56">
        <v>1</v>
      </c>
      <c r="T117" s="57"/>
    </row>
    <row r="118" spans="3:20" ht="15.6" x14ac:dyDescent="0.3">
      <c r="C118" s="13"/>
      <c r="D118" s="233" t="s">
        <v>306</v>
      </c>
      <c r="E118" s="234"/>
      <c r="F118" s="235"/>
      <c r="G118" s="21"/>
      <c r="H118" s="21">
        <v>3</v>
      </c>
      <c r="I118" s="21">
        <v>8</v>
      </c>
      <c r="J118" s="21">
        <v>2</v>
      </c>
      <c r="K118" s="21"/>
      <c r="L118" s="21"/>
      <c r="M118" s="21"/>
      <c r="N118" s="21">
        <v>1</v>
      </c>
      <c r="O118" s="21">
        <v>2</v>
      </c>
      <c r="P118" s="22"/>
      <c r="Q118" s="17">
        <f>J118/I118</f>
        <v>0.25</v>
      </c>
      <c r="R118" s="18">
        <f t="shared" si="11"/>
        <v>0.25</v>
      </c>
      <c r="S118" s="24"/>
      <c r="T118" s="26"/>
    </row>
    <row r="119" spans="3:20" ht="15.6" x14ac:dyDescent="0.3">
      <c r="C119" s="50"/>
      <c r="D119" s="203" t="s">
        <v>319</v>
      </c>
      <c r="E119" s="204"/>
      <c r="F119" s="205"/>
      <c r="G119" s="52"/>
      <c r="H119" s="52">
        <v>2</v>
      </c>
      <c r="I119" s="52">
        <v>4</v>
      </c>
      <c r="J119" s="52">
        <v>1</v>
      </c>
      <c r="K119" s="52"/>
      <c r="L119" s="52"/>
      <c r="M119" s="52"/>
      <c r="N119" s="52"/>
      <c r="O119" s="52"/>
      <c r="P119" s="53"/>
      <c r="Q119" s="54">
        <f>J119/I119</f>
        <v>0.25</v>
      </c>
      <c r="R119" s="55">
        <f t="shared" si="11"/>
        <v>0.25</v>
      </c>
      <c r="S119" s="56">
        <v>1</v>
      </c>
      <c r="T119" s="57"/>
    </row>
    <row r="120" spans="3:20" ht="15.6" x14ac:dyDescent="0.3">
      <c r="C120" s="50"/>
      <c r="D120" s="203" t="s">
        <v>320</v>
      </c>
      <c r="E120" s="204"/>
      <c r="F120" s="205"/>
      <c r="G120" s="52"/>
      <c r="H120" s="52">
        <v>1</v>
      </c>
      <c r="I120" s="52">
        <v>3</v>
      </c>
      <c r="J120" s="52"/>
      <c r="K120" s="52"/>
      <c r="L120" s="52"/>
      <c r="M120" s="52"/>
      <c r="N120" s="52"/>
      <c r="O120" s="52"/>
      <c r="P120" s="53"/>
      <c r="Q120" s="54">
        <f>J120/I120</f>
        <v>0</v>
      </c>
      <c r="R120" s="55">
        <f t="shared" si="11"/>
        <v>0</v>
      </c>
      <c r="S120" s="56"/>
      <c r="T120" s="57">
        <v>1</v>
      </c>
    </row>
    <row r="121" spans="3:20" ht="15.6" x14ac:dyDescent="0.3">
      <c r="C121" s="13"/>
      <c r="D121" s="233" t="s">
        <v>300</v>
      </c>
      <c r="E121" s="234"/>
      <c r="F121" s="235"/>
      <c r="G121" s="21"/>
      <c r="H121" s="21">
        <v>1</v>
      </c>
      <c r="I121" s="21">
        <v>3</v>
      </c>
      <c r="J121" s="21">
        <v>1</v>
      </c>
      <c r="K121" s="21"/>
      <c r="L121" s="21"/>
      <c r="M121" s="21"/>
      <c r="N121" s="21"/>
      <c r="O121" s="21"/>
      <c r="P121" s="135"/>
      <c r="Q121" s="17">
        <f>J121/I121</f>
        <v>0.33333333333333331</v>
      </c>
      <c r="R121" s="18">
        <f t="shared" si="11"/>
        <v>0.33333333333333331</v>
      </c>
      <c r="S121" s="24"/>
      <c r="T121" s="26"/>
    </row>
    <row r="122" spans="3:20" ht="16.2" thickBot="1" x14ac:dyDescent="0.35">
      <c r="C122" s="64"/>
      <c r="D122" s="209" t="s">
        <v>172</v>
      </c>
      <c r="E122" s="210"/>
      <c r="F122" s="211"/>
      <c r="G122" s="28"/>
      <c r="H122" s="28">
        <v>1</v>
      </c>
      <c r="I122" s="28">
        <v>3</v>
      </c>
      <c r="J122" s="28">
        <v>1</v>
      </c>
      <c r="K122" s="28"/>
      <c r="L122" s="28"/>
      <c r="M122" s="28"/>
      <c r="N122" s="28"/>
      <c r="O122" s="28">
        <v>1</v>
      </c>
      <c r="P122" s="29"/>
      <c r="Q122" s="30">
        <f t="shared" ref="Q122" si="13">J122/I122</f>
        <v>0.33333333333333331</v>
      </c>
      <c r="R122" s="31">
        <f t="shared" si="11"/>
        <v>0.33333333333333331</v>
      </c>
      <c r="S122" s="32"/>
      <c r="T122" s="33"/>
    </row>
    <row r="123" spans="3:20" x14ac:dyDescent="0.3">
      <c r="C123" s="405"/>
      <c r="D123" s="407" t="s">
        <v>30</v>
      </c>
      <c r="E123" s="407"/>
      <c r="F123" s="407"/>
      <c r="G123" s="403"/>
      <c r="H123" s="391">
        <f t="shared" ref="H123:P123" si="14">SUM(H89:H122)</f>
        <v>162</v>
      </c>
      <c r="I123" s="391">
        <f t="shared" si="14"/>
        <v>526</v>
      </c>
      <c r="J123" s="391">
        <f t="shared" si="14"/>
        <v>222</v>
      </c>
      <c r="K123" s="391">
        <f t="shared" si="14"/>
        <v>19</v>
      </c>
      <c r="L123" s="391">
        <f t="shared" si="14"/>
        <v>4</v>
      </c>
      <c r="M123" s="391">
        <f t="shared" si="14"/>
        <v>2</v>
      </c>
      <c r="N123" s="391">
        <f t="shared" si="14"/>
        <v>126</v>
      </c>
      <c r="O123" s="391">
        <f t="shared" si="14"/>
        <v>126</v>
      </c>
      <c r="P123" s="391">
        <f t="shared" si="14"/>
        <v>4</v>
      </c>
      <c r="Q123" s="401">
        <f>J123/I123</f>
        <v>0.4220532319391635</v>
      </c>
      <c r="R123" s="401">
        <f t="shared" si="11"/>
        <v>0.48479087452471481</v>
      </c>
      <c r="S123" s="391">
        <f>SUM(S89:S122)</f>
        <v>14</v>
      </c>
      <c r="T123" s="393">
        <f>SUM(T89:T122)</f>
        <v>30</v>
      </c>
    </row>
    <row r="124" spans="3:20" ht="15" thickBot="1" x14ac:dyDescent="0.35">
      <c r="C124" s="406"/>
      <c r="D124" s="408"/>
      <c r="E124" s="408"/>
      <c r="F124" s="408"/>
      <c r="G124" s="404"/>
      <c r="H124" s="392"/>
      <c r="I124" s="392"/>
      <c r="J124" s="392"/>
      <c r="K124" s="392"/>
      <c r="L124" s="392"/>
      <c r="M124" s="392"/>
      <c r="N124" s="392"/>
      <c r="O124" s="392"/>
      <c r="P124" s="392"/>
      <c r="Q124" s="402"/>
      <c r="R124" s="402"/>
      <c r="S124" s="392"/>
      <c r="T124" s="394"/>
    </row>
    <row r="125" spans="3:20" x14ac:dyDescent="0.3">
      <c r="N125" s="140">
        <v>7</v>
      </c>
      <c r="O125" s="140">
        <v>7</v>
      </c>
    </row>
  </sheetData>
  <mergeCells count="189">
    <mergeCell ref="C1:N1"/>
    <mergeCell ref="C2:N3"/>
    <mergeCell ref="C4:N5"/>
    <mergeCell ref="C6:F6"/>
    <mergeCell ref="C7:F8"/>
    <mergeCell ref="G7:G8"/>
    <mergeCell ref="H7:H8"/>
    <mergeCell ref="I7:I8"/>
    <mergeCell ref="J7:J8"/>
    <mergeCell ref="K7:K8"/>
    <mergeCell ref="L7:L8"/>
    <mergeCell ref="M7:M8"/>
    <mergeCell ref="N7:N8"/>
    <mergeCell ref="C9:F10"/>
    <mergeCell ref="G9:G10"/>
    <mergeCell ref="H9:H10"/>
    <mergeCell ref="I9:I10"/>
    <mergeCell ref="J9:J10"/>
    <mergeCell ref="K9:K10"/>
    <mergeCell ref="L9:L10"/>
    <mergeCell ref="N11:N12"/>
    <mergeCell ref="M9:M10"/>
    <mergeCell ref="N9:N10"/>
    <mergeCell ref="C11:F12"/>
    <mergeCell ref="G11:G12"/>
    <mergeCell ref="H11:H12"/>
    <mergeCell ref="I11:I12"/>
    <mergeCell ref="J11:J12"/>
    <mergeCell ref="K11:K12"/>
    <mergeCell ref="L11:L12"/>
    <mergeCell ref="M11:M12"/>
    <mergeCell ref="D20:F20"/>
    <mergeCell ref="D21:F21"/>
    <mergeCell ref="D22:F22"/>
    <mergeCell ref="D23:F23"/>
    <mergeCell ref="D24:F24"/>
    <mergeCell ref="D25:F25"/>
    <mergeCell ref="C14:N14"/>
    <mergeCell ref="C17:T18"/>
    <mergeCell ref="D19:F19"/>
    <mergeCell ref="D32:F32"/>
    <mergeCell ref="D33:F33"/>
    <mergeCell ref="D34:F34"/>
    <mergeCell ref="D35:F35"/>
    <mergeCell ref="D36:F36"/>
    <mergeCell ref="D37:F37"/>
    <mergeCell ref="D26:F26"/>
    <mergeCell ref="D27:F27"/>
    <mergeCell ref="D28:F28"/>
    <mergeCell ref="D29:F29"/>
    <mergeCell ref="D30:F30"/>
    <mergeCell ref="D31:F31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57:F57"/>
    <mergeCell ref="D58:F58"/>
    <mergeCell ref="D59:F59"/>
    <mergeCell ref="D60:F60"/>
    <mergeCell ref="D61:F61"/>
    <mergeCell ref="D62:F62"/>
    <mergeCell ref="Q50:Q51"/>
    <mergeCell ref="R50:R51"/>
    <mergeCell ref="S50:S51"/>
    <mergeCell ref="C54:T55"/>
    <mergeCell ref="D56:F56"/>
    <mergeCell ref="K50:K51"/>
    <mergeCell ref="L50:L51"/>
    <mergeCell ref="M50:M51"/>
    <mergeCell ref="N50:N51"/>
    <mergeCell ref="O50:O51"/>
    <mergeCell ref="P50:P51"/>
    <mergeCell ref="C50:C51"/>
    <mergeCell ref="D50:F51"/>
    <mergeCell ref="G50:G51"/>
    <mergeCell ref="H50:H51"/>
    <mergeCell ref="I50:I51"/>
    <mergeCell ref="J50:J51"/>
    <mergeCell ref="D69:F69"/>
    <mergeCell ref="D70:F70"/>
    <mergeCell ref="D71:F71"/>
    <mergeCell ref="D72:F72"/>
    <mergeCell ref="D73:F73"/>
    <mergeCell ref="D74:F74"/>
    <mergeCell ref="D63:F63"/>
    <mergeCell ref="D64:F64"/>
    <mergeCell ref="D65:F65"/>
    <mergeCell ref="D66:F66"/>
    <mergeCell ref="D67:F67"/>
    <mergeCell ref="D68:F68"/>
    <mergeCell ref="D81:F81"/>
    <mergeCell ref="C82:C83"/>
    <mergeCell ref="D82:F83"/>
    <mergeCell ref="G82:G83"/>
    <mergeCell ref="H82:H83"/>
    <mergeCell ref="I82:I83"/>
    <mergeCell ref="D75:F75"/>
    <mergeCell ref="D76:F76"/>
    <mergeCell ref="D77:F77"/>
    <mergeCell ref="D78:F78"/>
    <mergeCell ref="D79:F79"/>
    <mergeCell ref="D80:F80"/>
    <mergeCell ref="D88:F88"/>
    <mergeCell ref="D89:F89"/>
    <mergeCell ref="D90:F90"/>
    <mergeCell ref="D91:F91"/>
    <mergeCell ref="D92:F92"/>
    <mergeCell ref="D93:F93"/>
    <mergeCell ref="P82:P83"/>
    <mergeCell ref="Q82:Q83"/>
    <mergeCell ref="R82:R83"/>
    <mergeCell ref="C86:T87"/>
    <mergeCell ref="J82:J83"/>
    <mergeCell ref="K82:K83"/>
    <mergeCell ref="L82:L83"/>
    <mergeCell ref="M82:M83"/>
    <mergeCell ref="N82:N83"/>
    <mergeCell ref="O82:O83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112:F112"/>
    <mergeCell ref="D113:F113"/>
    <mergeCell ref="D121:F121"/>
    <mergeCell ref="D122:F122"/>
    <mergeCell ref="C123:C124"/>
    <mergeCell ref="D123:F124"/>
    <mergeCell ref="D106:F106"/>
    <mergeCell ref="D107:F107"/>
    <mergeCell ref="D108:F108"/>
    <mergeCell ref="D109:F109"/>
    <mergeCell ref="D110:F110"/>
    <mergeCell ref="D111:F111"/>
    <mergeCell ref="D117:F117"/>
    <mergeCell ref="D115:F115"/>
    <mergeCell ref="D114:F114"/>
    <mergeCell ref="D116:F116"/>
    <mergeCell ref="D118:F118"/>
    <mergeCell ref="D119:F119"/>
    <mergeCell ref="D120:F120"/>
    <mergeCell ref="M123:M124"/>
    <mergeCell ref="N123:N124"/>
    <mergeCell ref="O123:O124"/>
    <mergeCell ref="P123:P124"/>
    <mergeCell ref="Q123:Q124"/>
    <mergeCell ref="R123:R124"/>
    <mergeCell ref="G123:G124"/>
    <mergeCell ref="H123:H124"/>
    <mergeCell ref="I123:I124"/>
    <mergeCell ref="J123:J124"/>
    <mergeCell ref="K123:K124"/>
    <mergeCell ref="L123:L124"/>
    <mergeCell ref="W30:Y30"/>
    <mergeCell ref="W31:Y31"/>
    <mergeCell ref="W32:Y32"/>
    <mergeCell ref="W33:Y33"/>
    <mergeCell ref="W34:Y34"/>
    <mergeCell ref="W35:Y35"/>
    <mergeCell ref="S123:S124"/>
    <mergeCell ref="T123:T124"/>
    <mergeCell ref="W22:Y22"/>
    <mergeCell ref="W23:Y23"/>
    <mergeCell ref="W24:Y24"/>
    <mergeCell ref="W25:Y25"/>
    <mergeCell ref="W26:Y26"/>
    <mergeCell ref="W27:Y27"/>
    <mergeCell ref="W28:Y28"/>
    <mergeCell ref="W29:Y29"/>
    <mergeCell ref="S82:S83"/>
    <mergeCell ref="T82:T83"/>
    <mergeCell ref="T50:T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EXPRESSNET</vt:lpstr>
      <vt:lpstr>PUB JL.com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2026-06-04T02:03:47Z</dcterms:created>
  <dcterms:modified xsi:type="dcterms:W3CDTF">2026-08-28T21:13:02Z</dcterms:modified>
</cp:coreProperties>
</file>